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.campeau/Desktop/AuArts/"/>
    </mc:Choice>
  </mc:AlternateContent>
  <xr:revisionPtr revIDLastSave="0" documentId="13_ncr:1_{85C4BC65-F903-C349-92B5-D6C53257EF04}" xr6:coauthVersionLast="47" xr6:coauthVersionMax="47" xr10:uidLastSave="{00000000-0000-0000-0000-000000000000}"/>
  <bookViews>
    <workbookView xWindow="5380" yWindow="500" windowWidth="27820" windowHeight="19400" tabRatio="500" firstSheet="2" activeTab="9" xr2:uid="{00000000-000D-0000-FFFF-FFFF00000000}"/>
  </bookViews>
  <sheets>
    <sheet name="Sched A - 2014-15" sheetId="1" r:id="rId1"/>
    <sheet name="Sched A - 2015-16" sheetId="2" r:id="rId2"/>
    <sheet name="Sched A - 2016-17" sheetId="3" r:id="rId3"/>
    <sheet name="Sched A - 2017-19" sheetId="7" r:id="rId4"/>
    <sheet name="Sched A - 2019-20" sheetId="4" r:id="rId5"/>
    <sheet name="Sched A - 2020-24" sheetId="9" r:id="rId6"/>
    <sheet name="Sched B - 2014-17" sheetId="5" r:id="rId7"/>
    <sheet name="Sched B - 2017-19" sheetId="6" r:id="rId8"/>
    <sheet name="Sched B - 2019-20" sheetId="8" r:id="rId9"/>
    <sheet name="Sched B - 20120-202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0" l="1"/>
  <c r="D7" i="10" s="1"/>
  <c r="C8" i="10"/>
  <c r="D8" i="10" s="1"/>
  <c r="C9" i="10"/>
  <c r="D9" i="10"/>
  <c r="D6" i="10"/>
  <c r="C6" i="10"/>
  <c r="O4" i="9"/>
  <c r="P4" i="9"/>
  <c r="Q4" i="9"/>
  <c r="O5" i="9"/>
  <c r="P5" i="9"/>
  <c r="Q5" i="9"/>
  <c r="O6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P3" i="9"/>
  <c r="Q3" i="9"/>
  <c r="O3" i="9"/>
  <c r="I4" i="9"/>
  <c r="J4" i="9"/>
  <c r="K4" i="9"/>
  <c r="I5" i="9"/>
  <c r="J5" i="9"/>
  <c r="K5" i="9"/>
  <c r="I6" i="9"/>
  <c r="J6" i="9"/>
  <c r="K6" i="9"/>
  <c r="I7" i="9"/>
  <c r="J7" i="9"/>
  <c r="K7" i="9"/>
  <c r="I8" i="9"/>
  <c r="J8" i="9"/>
  <c r="K8" i="9"/>
  <c r="I9" i="9"/>
  <c r="J9" i="9"/>
  <c r="K9" i="9"/>
  <c r="I10" i="9"/>
  <c r="J10" i="9"/>
  <c r="K10" i="9"/>
  <c r="I11" i="9"/>
  <c r="J11" i="9"/>
  <c r="K11" i="9"/>
  <c r="I12" i="9"/>
  <c r="J12" i="9"/>
  <c r="K12" i="9"/>
  <c r="I13" i="9"/>
  <c r="J13" i="9"/>
  <c r="K13" i="9"/>
  <c r="I14" i="9"/>
  <c r="J14" i="9"/>
  <c r="K14" i="9"/>
  <c r="I15" i="9"/>
  <c r="J15" i="9"/>
  <c r="K15" i="9"/>
  <c r="I16" i="9"/>
  <c r="J16" i="9"/>
  <c r="K16" i="9"/>
  <c r="I17" i="9"/>
  <c r="J17" i="9"/>
  <c r="K17" i="9"/>
  <c r="I18" i="9"/>
  <c r="J18" i="9"/>
  <c r="K18" i="9"/>
  <c r="I19" i="9"/>
  <c r="J19" i="9"/>
  <c r="K19" i="9"/>
  <c r="I20" i="9"/>
  <c r="J20" i="9"/>
  <c r="K20" i="9"/>
  <c r="I21" i="9"/>
  <c r="J21" i="9"/>
  <c r="K21" i="9"/>
  <c r="I22" i="9"/>
  <c r="J22" i="9"/>
  <c r="K22" i="9"/>
  <c r="I23" i="9"/>
  <c r="J23" i="9"/>
  <c r="K23" i="9"/>
  <c r="I24" i="9"/>
  <c r="J24" i="9"/>
  <c r="K24" i="9"/>
  <c r="I25" i="9"/>
  <c r="J25" i="9"/>
  <c r="K25" i="9"/>
  <c r="I26" i="9"/>
  <c r="J26" i="9"/>
  <c r="K26" i="9"/>
  <c r="J3" i="9"/>
  <c r="K3" i="9"/>
  <c r="I3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E13" i="9"/>
  <c r="D13" i="9"/>
  <c r="C13" i="9"/>
  <c r="E12" i="9"/>
  <c r="D12" i="9"/>
  <c r="C12" i="9"/>
  <c r="E11" i="9"/>
  <c r="D11" i="9"/>
  <c r="C11" i="9"/>
  <c r="E10" i="9"/>
  <c r="D10" i="9"/>
  <c r="C10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E4" i="9"/>
  <c r="D4" i="9"/>
  <c r="C4" i="9"/>
  <c r="E3" i="9"/>
  <c r="D3" i="9"/>
  <c r="C3" i="9"/>
  <c r="C7" i="8"/>
  <c r="C8" i="8"/>
  <c r="C9" i="8"/>
  <c r="C6" i="8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D3" i="4"/>
  <c r="E3" i="4"/>
  <c r="C3" i="4"/>
</calcChain>
</file>

<file path=xl/sharedStrings.xml><?xml version="1.0" encoding="utf-8"?>
<sst xmlns="http://schemas.openxmlformats.org/spreadsheetml/2006/main" count="302" uniqueCount="31">
  <si>
    <t>Pay</t>
  </si>
  <si>
    <t>Rate 1</t>
  </si>
  <si>
    <t>Rate 2</t>
  </si>
  <si>
    <t>Rate 3</t>
  </si>
  <si>
    <t>Rate 4</t>
  </si>
  <si>
    <t>Rate 5</t>
  </si>
  <si>
    <t>Rate 6</t>
  </si>
  <si>
    <t>Rate 7</t>
  </si>
  <si>
    <t>Annual</t>
  </si>
  <si>
    <t>Monthly</t>
  </si>
  <si>
    <t>Semi-Monthly</t>
  </si>
  <si>
    <t>Minimum</t>
  </si>
  <si>
    <t>Midpoint</t>
  </si>
  <si>
    <t>Maximum</t>
  </si>
  <si>
    <t>Schedule “B”</t>
  </si>
  <si>
    <t>Hourly Pay Rate</t>
  </si>
  <si>
    <t xml:space="preserve">Effective </t>
  </si>
  <si>
    <t>to</t>
  </si>
  <si>
    <t>Art Models</t>
  </si>
  <si>
    <t>Casual Employees</t>
  </si>
  <si>
    <t>Effective July 1, 2018 to June 30, 2019</t>
  </si>
  <si>
    <t>Effective July 1, 2019 to June 30, 2020</t>
  </si>
  <si>
    <t>Student Employees</t>
  </si>
  <si>
    <t>Grading Assistants</t>
  </si>
  <si>
    <t>Tutor/ Writing Advisor</t>
  </si>
  <si>
    <t>Minimum Wage</t>
  </si>
  <si>
    <t>subject to wage re-opener</t>
  </si>
  <si>
    <t>Wage Reopener - July 1, 2019 to June 30, 2020</t>
  </si>
  <si>
    <t>July 1, 2020 to March 31, 2023</t>
  </si>
  <si>
    <t>1.25% - April 1, 2023 to November 30, 2023</t>
  </si>
  <si>
    <t>1.5% - December 1, 2023 to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</si>
</sst>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2"/>
      <color theme="1"/>
      <name val="Palatino"/>
      <family val="2"/>
    </font>
    <font>
      <sz val="11"/>
      <color theme="1"/>
      <name val="Palatino"/>
    </font>
    <font>
      <b/>
      <sz val="11"/>
      <color theme="1"/>
      <name val="Palatino"/>
    </font>
    <font>
      <u/>
      <sz val="12"/>
      <color theme="10"/>
      <name val="Palatino"/>
      <family val="2"/>
    </font>
    <font>
      <u/>
      <sz val="12"/>
      <color theme="11"/>
      <name val="Palatino"/>
      <family val="2"/>
    </font>
    <font>
      <b/>
      <u/>
      <sz val="11"/>
      <color theme="1"/>
      <name val="Palatino"/>
    </font>
    <font>
      <sz val="12"/>
      <color theme="0"/>
      <name val="Palatino"/>
      <family val="2"/>
    </font>
    <font>
      <sz val="8"/>
      <name val="Palatin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8" fontId="1" fillId="0" borderId="27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8" fontId="1" fillId="0" borderId="2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27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vertical="center"/>
    </xf>
    <xf numFmtId="3" fontId="1" fillId="0" borderId="30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2" fillId="2" borderId="31" xfId="0" applyFont="1" applyFill="1" applyBorder="1" applyAlignment="1">
      <alignment vertical="center"/>
    </xf>
    <xf numFmtId="3" fontId="1" fillId="0" borderId="32" xfId="0" applyNumberFormat="1" applyFont="1" applyBorder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wrapText="1"/>
    </xf>
    <xf numFmtId="3" fontId="1" fillId="0" borderId="3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0" fontId="6" fillId="0" borderId="0" xfId="0" applyFont="1"/>
    <xf numFmtId="8" fontId="1" fillId="0" borderId="28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right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3" fontId="1" fillId="0" borderId="42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Ruler="0" workbookViewId="0">
      <selection sqref="A1:I26"/>
    </sheetView>
  </sheetViews>
  <sheetFormatPr baseColWidth="10" defaultRowHeight="16" x14ac:dyDescent="0.2"/>
  <sheetData>
    <row r="1" spans="1:9" x14ac:dyDescent="0.2">
      <c r="A1" s="41"/>
      <c r="B1" s="42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7" thickBot="1" x14ac:dyDescent="0.25">
      <c r="A2" s="43"/>
      <c r="B2" s="44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x14ac:dyDescent="0.2">
      <c r="A3" s="45">
        <v>8</v>
      </c>
      <c r="B3" s="3" t="s">
        <v>8</v>
      </c>
      <c r="C3" s="5">
        <v>59449</v>
      </c>
      <c r="D3" s="5">
        <v>61540</v>
      </c>
      <c r="E3" s="5">
        <v>63691</v>
      </c>
      <c r="F3" s="5">
        <v>65912</v>
      </c>
      <c r="G3" s="5">
        <v>68233</v>
      </c>
      <c r="H3" s="5">
        <v>70625</v>
      </c>
      <c r="I3" s="5">
        <v>73095</v>
      </c>
    </row>
    <row r="4" spans="1:9" x14ac:dyDescent="0.2">
      <c r="A4" s="39"/>
      <c r="B4" s="3" t="s">
        <v>9</v>
      </c>
      <c r="C4" s="5">
        <v>4954</v>
      </c>
      <c r="D4" s="5">
        <v>5128</v>
      </c>
      <c r="E4" s="5">
        <v>5308</v>
      </c>
      <c r="F4" s="5">
        <v>5493</v>
      </c>
      <c r="G4" s="5">
        <v>5686</v>
      </c>
      <c r="H4" s="5">
        <v>5885</v>
      </c>
      <c r="I4" s="5">
        <v>6091</v>
      </c>
    </row>
    <row r="5" spans="1:9" ht="33" thickBot="1" x14ac:dyDescent="0.25">
      <c r="A5" s="40"/>
      <c r="B5" s="4" t="s">
        <v>10</v>
      </c>
      <c r="C5" s="6">
        <v>2477.0300000000002</v>
      </c>
      <c r="D5" s="6">
        <v>2564.15</v>
      </c>
      <c r="E5" s="6">
        <v>2653.79</v>
      </c>
      <c r="F5" s="6">
        <v>2746.34</v>
      </c>
      <c r="G5" s="6">
        <v>2843.04</v>
      </c>
      <c r="H5" s="6">
        <v>2942.71</v>
      </c>
      <c r="I5" s="6">
        <v>3045.61</v>
      </c>
    </row>
    <row r="6" spans="1:9" x14ac:dyDescent="0.2">
      <c r="A6" s="38">
        <v>7</v>
      </c>
      <c r="B6" s="3" t="s">
        <v>8</v>
      </c>
      <c r="C6" s="5">
        <v>56527</v>
      </c>
      <c r="D6" s="5">
        <v>58511</v>
      </c>
      <c r="E6" s="5">
        <v>60558</v>
      </c>
      <c r="F6" s="5">
        <v>62667</v>
      </c>
      <c r="G6" s="5">
        <v>64864</v>
      </c>
      <c r="H6" s="5">
        <v>67125</v>
      </c>
      <c r="I6" s="5">
        <v>69490</v>
      </c>
    </row>
    <row r="7" spans="1:9" x14ac:dyDescent="0.2">
      <c r="A7" s="39"/>
      <c r="B7" s="3" t="s">
        <v>9</v>
      </c>
      <c r="C7" s="5">
        <v>4711</v>
      </c>
      <c r="D7" s="5">
        <v>4876</v>
      </c>
      <c r="E7" s="5">
        <v>5046</v>
      </c>
      <c r="F7" s="5">
        <v>5222</v>
      </c>
      <c r="G7" s="5">
        <v>5405</v>
      </c>
      <c r="H7" s="5">
        <v>5594</v>
      </c>
      <c r="I7" s="5">
        <v>5791</v>
      </c>
    </row>
    <row r="8" spans="1:9" ht="33" thickBot="1" x14ac:dyDescent="0.25">
      <c r="A8" s="40"/>
      <c r="B8" s="4" t="s">
        <v>10</v>
      </c>
      <c r="C8" s="6">
        <v>2355.2800000000002</v>
      </c>
      <c r="D8" s="6">
        <v>2437.9499999999998</v>
      </c>
      <c r="E8" s="6">
        <v>2523.23</v>
      </c>
      <c r="F8" s="6">
        <v>2611.12</v>
      </c>
      <c r="G8" s="6">
        <v>2702.65</v>
      </c>
      <c r="H8" s="6">
        <v>2796.89</v>
      </c>
      <c r="I8" s="6">
        <v>2895.43</v>
      </c>
    </row>
    <row r="9" spans="1:9" x14ac:dyDescent="0.2">
      <c r="A9" s="38">
        <v>6</v>
      </c>
      <c r="B9" s="3" t="s">
        <v>8</v>
      </c>
      <c r="C9" s="5">
        <v>52816</v>
      </c>
      <c r="D9" s="5">
        <v>54673</v>
      </c>
      <c r="E9" s="5">
        <v>56593</v>
      </c>
      <c r="F9" s="5">
        <v>58572</v>
      </c>
      <c r="G9" s="5">
        <v>60620</v>
      </c>
      <c r="H9" s="5">
        <v>62731</v>
      </c>
      <c r="I9" s="5">
        <v>64926</v>
      </c>
    </row>
    <row r="10" spans="1:9" x14ac:dyDescent="0.2">
      <c r="A10" s="39"/>
      <c r="B10" s="3" t="s">
        <v>9</v>
      </c>
      <c r="C10" s="5">
        <v>4401</v>
      </c>
      <c r="D10" s="5">
        <v>4556</v>
      </c>
      <c r="E10" s="5">
        <v>4716</v>
      </c>
      <c r="F10" s="5">
        <v>4881</v>
      </c>
      <c r="G10" s="5">
        <v>5052</v>
      </c>
      <c r="H10" s="5">
        <v>5228</v>
      </c>
      <c r="I10" s="5">
        <v>5411</v>
      </c>
    </row>
    <row r="11" spans="1:9" ht="33" thickBot="1" x14ac:dyDescent="0.25">
      <c r="A11" s="40"/>
      <c r="B11" s="4" t="s">
        <v>10</v>
      </c>
      <c r="C11" s="6">
        <v>2200.66</v>
      </c>
      <c r="D11" s="6">
        <v>2278.0500000000002</v>
      </c>
      <c r="E11" s="6">
        <v>2358.0500000000002</v>
      </c>
      <c r="F11" s="6">
        <v>2440.5100000000002</v>
      </c>
      <c r="G11" s="6">
        <v>2525.84</v>
      </c>
      <c r="H11" s="6">
        <v>2613.7800000000002</v>
      </c>
      <c r="I11" s="7">
        <v>2705.26</v>
      </c>
    </row>
    <row r="12" spans="1:9" x14ac:dyDescent="0.2">
      <c r="A12" s="38">
        <v>5</v>
      </c>
      <c r="B12" s="3" t="s">
        <v>8</v>
      </c>
      <c r="C12" s="5">
        <v>48425</v>
      </c>
      <c r="D12" s="5">
        <v>50108</v>
      </c>
      <c r="E12" s="5">
        <v>51857</v>
      </c>
      <c r="F12" s="5">
        <v>53690</v>
      </c>
      <c r="G12" s="5">
        <v>55566</v>
      </c>
      <c r="H12" s="5">
        <v>57507</v>
      </c>
      <c r="I12" s="5">
        <v>59511</v>
      </c>
    </row>
    <row r="13" spans="1:9" x14ac:dyDescent="0.2">
      <c r="A13" s="39"/>
      <c r="B13" s="3" t="s">
        <v>9</v>
      </c>
      <c r="C13" s="5">
        <v>4035</v>
      </c>
      <c r="D13" s="5">
        <v>4176</v>
      </c>
      <c r="E13" s="5">
        <v>4321</v>
      </c>
      <c r="F13" s="5">
        <v>4474</v>
      </c>
      <c r="G13" s="5">
        <v>4630</v>
      </c>
      <c r="H13" s="5">
        <v>4792</v>
      </c>
      <c r="I13" s="5">
        <v>4959</v>
      </c>
    </row>
    <row r="14" spans="1:9" ht="33" thickBot="1" x14ac:dyDescent="0.25">
      <c r="A14" s="40"/>
      <c r="B14" s="4" t="s">
        <v>10</v>
      </c>
      <c r="C14" s="6">
        <v>2017.7</v>
      </c>
      <c r="D14" s="6">
        <v>2087.8200000000002</v>
      </c>
      <c r="E14" s="6">
        <v>2160.6999999999998</v>
      </c>
      <c r="F14" s="6">
        <v>2237.0700000000002</v>
      </c>
      <c r="G14" s="6">
        <v>2315.23</v>
      </c>
      <c r="H14" s="6">
        <v>2396.1</v>
      </c>
      <c r="I14" s="6">
        <v>2479.64</v>
      </c>
    </row>
    <row r="15" spans="1:9" x14ac:dyDescent="0.2">
      <c r="A15" s="38">
        <v>4</v>
      </c>
      <c r="B15" s="3" t="s">
        <v>8</v>
      </c>
      <c r="C15" s="5">
        <v>44009</v>
      </c>
      <c r="D15" s="5">
        <v>45547</v>
      </c>
      <c r="E15" s="5">
        <v>47145</v>
      </c>
      <c r="F15" s="5">
        <v>48805</v>
      </c>
      <c r="G15" s="5">
        <v>50515</v>
      </c>
      <c r="H15" s="5">
        <v>52282</v>
      </c>
      <c r="I15" s="5">
        <v>54095</v>
      </c>
    </row>
    <row r="16" spans="1:9" x14ac:dyDescent="0.2">
      <c r="A16" s="39"/>
      <c r="B16" s="3" t="s">
        <v>9</v>
      </c>
      <c r="C16" s="5">
        <v>3667</v>
      </c>
      <c r="D16" s="5">
        <v>3796</v>
      </c>
      <c r="E16" s="5">
        <v>3929</v>
      </c>
      <c r="F16" s="5">
        <v>4067</v>
      </c>
      <c r="G16" s="5">
        <v>4210</v>
      </c>
      <c r="H16" s="5">
        <v>4357</v>
      </c>
      <c r="I16" s="5">
        <v>4508</v>
      </c>
    </row>
    <row r="17" spans="1:9" ht="33" thickBot="1" x14ac:dyDescent="0.25">
      <c r="A17" s="40"/>
      <c r="B17" s="4" t="s">
        <v>10</v>
      </c>
      <c r="C17" s="6">
        <v>1833.73</v>
      </c>
      <c r="D17" s="6">
        <v>1897.8</v>
      </c>
      <c r="E17" s="6">
        <v>1964.38</v>
      </c>
      <c r="F17" s="6">
        <v>2033.53</v>
      </c>
      <c r="G17" s="6">
        <v>2104.77</v>
      </c>
      <c r="H17" s="6">
        <v>2178.4299999999998</v>
      </c>
      <c r="I17" s="6">
        <v>2253.9699999999998</v>
      </c>
    </row>
    <row r="18" spans="1:9" x14ac:dyDescent="0.2">
      <c r="A18" s="38">
        <v>3</v>
      </c>
      <c r="B18" s="3" t="s">
        <v>8</v>
      </c>
      <c r="C18" s="5">
        <v>40534</v>
      </c>
      <c r="D18" s="5">
        <v>41943</v>
      </c>
      <c r="E18" s="5">
        <v>43414</v>
      </c>
      <c r="F18" s="5">
        <v>44928</v>
      </c>
      <c r="G18" s="5">
        <v>46506</v>
      </c>
      <c r="H18" s="5">
        <v>48147</v>
      </c>
      <c r="I18" s="5">
        <v>49831</v>
      </c>
    </row>
    <row r="19" spans="1:9" x14ac:dyDescent="0.2">
      <c r="A19" s="39"/>
      <c r="B19" s="3" t="s">
        <v>9</v>
      </c>
      <c r="C19" s="5">
        <v>3378</v>
      </c>
      <c r="D19" s="5">
        <v>3495</v>
      </c>
      <c r="E19" s="5">
        <v>3618</v>
      </c>
      <c r="F19" s="5">
        <v>3744</v>
      </c>
      <c r="G19" s="5">
        <v>3876</v>
      </c>
      <c r="H19" s="5">
        <v>4012</v>
      </c>
      <c r="I19" s="5">
        <v>4153</v>
      </c>
    </row>
    <row r="20" spans="1:9" ht="33" thickBot="1" x14ac:dyDescent="0.25">
      <c r="A20" s="40"/>
      <c r="B20" s="4" t="s">
        <v>10</v>
      </c>
      <c r="C20" s="6">
        <v>1688.93</v>
      </c>
      <c r="D20" s="6">
        <v>1747.63</v>
      </c>
      <c r="E20" s="6">
        <v>1808.94</v>
      </c>
      <c r="F20" s="6">
        <v>1871.99</v>
      </c>
      <c r="G20" s="6">
        <v>1937.75</v>
      </c>
      <c r="H20" s="6">
        <v>2006.13</v>
      </c>
      <c r="I20" s="6">
        <v>2076.3000000000002</v>
      </c>
    </row>
    <row r="21" spans="1:9" x14ac:dyDescent="0.2">
      <c r="A21" s="38">
        <v>2</v>
      </c>
      <c r="B21" s="3" t="s">
        <v>8</v>
      </c>
      <c r="C21" s="5">
        <v>38531</v>
      </c>
      <c r="D21" s="5">
        <v>39873</v>
      </c>
      <c r="E21" s="5">
        <v>41261</v>
      </c>
      <c r="F21" s="5">
        <v>42708</v>
      </c>
      <c r="G21" s="5">
        <v>44201</v>
      </c>
      <c r="H21" s="5">
        <v>45759</v>
      </c>
      <c r="I21" s="5">
        <v>47358</v>
      </c>
    </row>
    <row r="22" spans="1:9" x14ac:dyDescent="0.2">
      <c r="A22" s="39"/>
      <c r="B22" s="3" t="s">
        <v>9</v>
      </c>
      <c r="C22" s="5">
        <v>3211</v>
      </c>
      <c r="D22" s="5">
        <v>3323</v>
      </c>
      <c r="E22" s="5">
        <v>3438</v>
      </c>
      <c r="F22" s="5">
        <v>3559</v>
      </c>
      <c r="G22" s="5">
        <v>3683</v>
      </c>
      <c r="H22" s="5">
        <v>3813</v>
      </c>
      <c r="I22" s="5">
        <v>3946</v>
      </c>
    </row>
    <row r="23" spans="1:9" ht="33" thickBot="1" x14ac:dyDescent="0.25">
      <c r="A23" s="40"/>
      <c r="B23" s="4" t="s">
        <v>10</v>
      </c>
      <c r="C23" s="6">
        <v>1605.44</v>
      </c>
      <c r="D23" s="6">
        <v>1661.38</v>
      </c>
      <c r="E23" s="6">
        <v>1719.2</v>
      </c>
      <c r="F23" s="6">
        <v>1779.48</v>
      </c>
      <c r="G23" s="6">
        <v>1841.72</v>
      </c>
      <c r="H23" s="7">
        <v>1906.61</v>
      </c>
      <c r="I23" s="6">
        <v>1973.24</v>
      </c>
    </row>
    <row r="24" spans="1:9" x14ac:dyDescent="0.2">
      <c r="A24" s="38">
        <v>1</v>
      </c>
      <c r="B24" s="3" t="s">
        <v>8</v>
      </c>
      <c r="C24" s="46"/>
      <c r="D24" s="46"/>
      <c r="E24" s="5">
        <v>36378</v>
      </c>
      <c r="F24" s="5">
        <v>37665</v>
      </c>
      <c r="G24" s="5">
        <v>38981</v>
      </c>
      <c r="H24" s="5">
        <v>40343</v>
      </c>
      <c r="I24" s="5">
        <v>41749</v>
      </c>
    </row>
    <row r="25" spans="1:9" x14ac:dyDescent="0.2">
      <c r="A25" s="39"/>
      <c r="B25" s="3" t="s">
        <v>9</v>
      </c>
      <c r="C25" s="47"/>
      <c r="D25" s="47"/>
      <c r="E25" s="5">
        <v>3032</v>
      </c>
      <c r="F25" s="5">
        <v>3138</v>
      </c>
      <c r="G25" s="5">
        <v>3248</v>
      </c>
      <c r="H25" s="5">
        <v>3362</v>
      </c>
      <c r="I25" s="5">
        <v>3479</v>
      </c>
    </row>
    <row r="26" spans="1:9" ht="33" thickBot="1" x14ac:dyDescent="0.25">
      <c r="A26" s="40"/>
      <c r="B26" s="4" t="s">
        <v>10</v>
      </c>
      <c r="C26" s="48"/>
      <c r="D26" s="48"/>
      <c r="E26" s="6">
        <v>1515.76</v>
      </c>
      <c r="F26" s="6">
        <v>1568.98</v>
      </c>
      <c r="G26" s="6">
        <v>1624.19</v>
      </c>
      <c r="H26" s="6">
        <v>1680.94</v>
      </c>
      <c r="I26" s="6">
        <v>1739.53</v>
      </c>
    </row>
  </sheetData>
  <mergeCells count="11">
    <mergeCell ref="A18:A20"/>
    <mergeCell ref="A21:A23"/>
    <mergeCell ref="A24:A26"/>
    <mergeCell ref="C24:C26"/>
    <mergeCell ref="D24:D26"/>
    <mergeCell ref="A15:A17"/>
    <mergeCell ref="A1:B2"/>
    <mergeCell ref="A3:A5"/>
    <mergeCell ref="A6:A8"/>
    <mergeCell ref="A9:A11"/>
    <mergeCell ref="A12:A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408E-93B6-8549-87D2-D23F2D345AEC}">
  <dimension ref="A1:G9"/>
  <sheetViews>
    <sheetView tabSelected="1" showRuler="0" zoomScale="180" zoomScaleNormal="180" zoomScalePageLayoutView="180" workbookViewId="0">
      <selection activeCell="D12" sqref="D12"/>
    </sheetView>
  </sheetViews>
  <sheetFormatPr baseColWidth="10" defaultRowHeight="16" x14ac:dyDescent="0.2"/>
  <cols>
    <col min="1" max="1" width="22.5" bestFit="1" customWidth="1"/>
    <col min="2" max="2" width="18.1640625" customWidth="1"/>
    <col min="3" max="3" width="22.5" customWidth="1"/>
    <col min="4" max="4" width="22.33203125" customWidth="1"/>
  </cols>
  <sheetData>
    <row r="1" spans="1:7" x14ac:dyDescent="0.2">
      <c r="A1" s="21" t="s">
        <v>14</v>
      </c>
    </row>
    <row r="2" spans="1:7" x14ac:dyDescent="0.2">
      <c r="A2" s="22" t="s">
        <v>15</v>
      </c>
    </row>
    <row r="3" spans="1:7" x14ac:dyDescent="0.2">
      <c r="A3" s="21"/>
    </row>
    <row r="4" spans="1:7" ht="32" x14ac:dyDescent="0.2">
      <c r="A4" s="9"/>
      <c r="B4" s="31" t="s">
        <v>28</v>
      </c>
      <c r="C4" s="31" t="s">
        <v>29</v>
      </c>
      <c r="D4" s="31" t="s">
        <v>30</v>
      </c>
      <c r="E4" s="83"/>
      <c r="F4" s="83"/>
      <c r="G4" s="83"/>
    </row>
    <row r="5" spans="1:7" x14ac:dyDescent="0.2">
      <c r="A5" s="32" t="s">
        <v>22</v>
      </c>
      <c r="B5" s="33" t="s">
        <v>25</v>
      </c>
      <c r="C5" s="34" t="s">
        <v>25</v>
      </c>
      <c r="D5" s="34" t="s">
        <v>25</v>
      </c>
    </row>
    <row r="6" spans="1:7" x14ac:dyDescent="0.2">
      <c r="A6" s="32" t="s">
        <v>23</v>
      </c>
      <c r="B6" s="35">
        <v>15.15</v>
      </c>
      <c r="C6" s="76">
        <f>SUM(B6*1.0125)</f>
        <v>15.339375</v>
      </c>
      <c r="D6" s="76">
        <f>SUM(C6*1.015)</f>
        <v>15.569465624999999</v>
      </c>
    </row>
    <row r="7" spans="1:7" x14ac:dyDescent="0.2">
      <c r="A7" s="36" t="s">
        <v>19</v>
      </c>
      <c r="B7" s="37">
        <v>17.513400000000001</v>
      </c>
      <c r="C7" s="76">
        <f t="shared" ref="C7:C9" si="0">SUM(B7*1.0125)</f>
        <v>17.732317500000001</v>
      </c>
      <c r="D7" s="76">
        <f t="shared" ref="D7:D9" si="1">SUM(C7*1.015)</f>
        <v>17.998302262499998</v>
      </c>
    </row>
    <row r="8" spans="1:7" x14ac:dyDescent="0.2">
      <c r="A8" s="36" t="s">
        <v>18</v>
      </c>
      <c r="B8" s="37">
        <v>19.291</v>
      </c>
      <c r="C8" s="76">
        <f t="shared" si="0"/>
        <v>19.532137500000001</v>
      </c>
      <c r="D8" s="76">
        <f t="shared" si="1"/>
        <v>19.825119562499999</v>
      </c>
    </row>
    <row r="9" spans="1:7" x14ac:dyDescent="0.2">
      <c r="A9" s="36" t="s">
        <v>24</v>
      </c>
      <c r="B9" s="37">
        <v>25.25</v>
      </c>
      <c r="C9" s="76">
        <f t="shared" si="0"/>
        <v>25.565624999999997</v>
      </c>
      <c r="D9" s="76">
        <f t="shared" si="1"/>
        <v>25.949109374999995</v>
      </c>
    </row>
  </sheetData>
  <phoneticPr fontId="7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Ruler="0" workbookViewId="0">
      <selection sqref="A1:I26"/>
    </sheetView>
  </sheetViews>
  <sheetFormatPr baseColWidth="10" defaultRowHeight="16" x14ac:dyDescent="0.2"/>
  <sheetData>
    <row r="1" spans="1:9" x14ac:dyDescent="0.2">
      <c r="A1" s="52"/>
      <c r="B1" s="53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7" thickBot="1" x14ac:dyDescent="0.25">
      <c r="A2" s="54"/>
      <c r="B2" s="55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x14ac:dyDescent="0.2">
      <c r="A3" s="56">
        <v>8</v>
      </c>
      <c r="B3" s="3" t="s">
        <v>8</v>
      </c>
      <c r="C3" s="5">
        <v>60786</v>
      </c>
      <c r="D3" s="5">
        <v>62924</v>
      </c>
      <c r="E3" s="5">
        <v>65124</v>
      </c>
      <c r="F3" s="5">
        <v>67395</v>
      </c>
      <c r="G3" s="5">
        <v>69768</v>
      </c>
      <c r="H3" s="5">
        <v>72214</v>
      </c>
      <c r="I3" s="5">
        <v>74739</v>
      </c>
    </row>
    <row r="4" spans="1:9" x14ac:dyDescent="0.2">
      <c r="A4" s="50"/>
      <c r="B4" s="3" t="s">
        <v>9</v>
      </c>
      <c r="C4" s="5">
        <v>5066</v>
      </c>
      <c r="D4" s="5">
        <v>5244</v>
      </c>
      <c r="E4" s="5">
        <v>5427</v>
      </c>
      <c r="F4" s="5">
        <v>5616</v>
      </c>
      <c r="G4" s="5">
        <v>5814</v>
      </c>
      <c r="H4" s="5">
        <v>6018</v>
      </c>
      <c r="I4" s="5">
        <v>6228</v>
      </c>
    </row>
    <row r="5" spans="1:9" ht="33" thickBot="1" x14ac:dyDescent="0.25">
      <c r="A5" s="51"/>
      <c r="B5" s="4" t="s">
        <v>10</v>
      </c>
      <c r="C5" s="6">
        <v>2532.7600000000002</v>
      </c>
      <c r="D5" s="6">
        <v>2621.85</v>
      </c>
      <c r="E5" s="6">
        <v>2713.5</v>
      </c>
      <c r="F5" s="6">
        <v>2808.13</v>
      </c>
      <c r="G5" s="6">
        <v>2907.01</v>
      </c>
      <c r="H5" s="6">
        <v>3008.92</v>
      </c>
      <c r="I5" s="6">
        <v>3114.13</v>
      </c>
    </row>
    <row r="6" spans="1:9" x14ac:dyDescent="0.2">
      <c r="A6" s="49">
        <v>7</v>
      </c>
      <c r="B6" s="3" t="s">
        <v>8</v>
      </c>
      <c r="C6" s="5">
        <v>57799</v>
      </c>
      <c r="D6" s="5">
        <v>59827</v>
      </c>
      <c r="E6" s="5">
        <v>61920</v>
      </c>
      <c r="F6" s="5">
        <v>64077</v>
      </c>
      <c r="G6" s="5">
        <v>66323</v>
      </c>
      <c r="H6" s="5">
        <v>68636</v>
      </c>
      <c r="I6" s="5">
        <v>71054</v>
      </c>
    </row>
    <row r="7" spans="1:9" x14ac:dyDescent="0.2">
      <c r="A7" s="50"/>
      <c r="B7" s="3" t="s">
        <v>9</v>
      </c>
      <c r="C7" s="5">
        <v>4817</v>
      </c>
      <c r="D7" s="5">
        <v>4986</v>
      </c>
      <c r="E7" s="5">
        <v>5160</v>
      </c>
      <c r="F7" s="5">
        <v>5340</v>
      </c>
      <c r="G7" s="5">
        <v>5527</v>
      </c>
      <c r="H7" s="5">
        <v>5720</v>
      </c>
      <c r="I7" s="5">
        <v>5921</v>
      </c>
    </row>
    <row r="8" spans="1:9" ht="33" thickBot="1" x14ac:dyDescent="0.25">
      <c r="A8" s="51"/>
      <c r="B8" s="4" t="s">
        <v>10</v>
      </c>
      <c r="C8" s="6">
        <v>2408.2800000000002</v>
      </c>
      <c r="D8" s="6">
        <v>2492.8000000000002</v>
      </c>
      <c r="E8" s="6">
        <v>2580</v>
      </c>
      <c r="F8" s="6">
        <v>2669.87</v>
      </c>
      <c r="G8" s="6">
        <v>2763.46</v>
      </c>
      <c r="H8" s="6">
        <v>2859.82</v>
      </c>
      <c r="I8" s="6">
        <v>2960.58</v>
      </c>
    </row>
    <row r="9" spans="1:9" x14ac:dyDescent="0.2">
      <c r="A9" s="49">
        <v>6</v>
      </c>
      <c r="B9" s="3" t="s">
        <v>8</v>
      </c>
      <c r="C9" s="5">
        <v>54004</v>
      </c>
      <c r="D9" s="5">
        <v>55903</v>
      </c>
      <c r="E9" s="5">
        <v>57867</v>
      </c>
      <c r="F9" s="5">
        <v>59890</v>
      </c>
      <c r="G9" s="5">
        <v>61984</v>
      </c>
      <c r="H9" s="5">
        <v>64142</v>
      </c>
      <c r="I9" s="5">
        <v>66387</v>
      </c>
    </row>
    <row r="10" spans="1:9" x14ac:dyDescent="0.2">
      <c r="A10" s="50"/>
      <c r="B10" s="3" t="s">
        <v>9</v>
      </c>
      <c r="C10" s="5">
        <v>4500</v>
      </c>
      <c r="D10" s="5">
        <v>4659</v>
      </c>
      <c r="E10" s="5">
        <v>4822</v>
      </c>
      <c r="F10" s="5">
        <v>4991</v>
      </c>
      <c r="G10" s="5">
        <v>5165</v>
      </c>
      <c r="H10" s="5">
        <v>5345</v>
      </c>
      <c r="I10" s="5">
        <v>5532</v>
      </c>
    </row>
    <row r="11" spans="1:9" ht="33" thickBot="1" x14ac:dyDescent="0.25">
      <c r="A11" s="51"/>
      <c r="B11" s="4" t="s">
        <v>10</v>
      </c>
      <c r="C11" s="6">
        <v>2250.17</v>
      </c>
      <c r="D11" s="6">
        <v>2329.3000000000002</v>
      </c>
      <c r="E11" s="6">
        <v>2411.11</v>
      </c>
      <c r="F11" s="6">
        <v>2495.42</v>
      </c>
      <c r="G11" s="6">
        <v>2582.67</v>
      </c>
      <c r="H11" s="6">
        <v>2672.59</v>
      </c>
      <c r="I11" s="6">
        <v>2766.13</v>
      </c>
    </row>
    <row r="12" spans="1:9" x14ac:dyDescent="0.2">
      <c r="A12" s="49">
        <v>5</v>
      </c>
      <c r="B12" s="3" t="s">
        <v>8</v>
      </c>
      <c r="C12" s="5">
        <v>49514</v>
      </c>
      <c r="D12" s="5">
        <v>51235</v>
      </c>
      <c r="E12" s="5">
        <v>53024</v>
      </c>
      <c r="F12" s="5">
        <v>54898</v>
      </c>
      <c r="G12" s="5">
        <v>56816</v>
      </c>
      <c r="H12" s="5">
        <v>58800</v>
      </c>
      <c r="I12" s="5">
        <v>60850</v>
      </c>
    </row>
    <row r="13" spans="1:9" x14ac:dyDescent="0.2">
      <c r="A13" s="50"/>
      <c r="B13" s="3" t="s">
        <v>9</v>
      </c>
      <c r="C13" s="5">
        <v>4126</v>
      </c>
      <c r="D13" s="5">
        <v>4270</v>
      </c>
      <c r="E13" s="5">
        <v>4419</v>
      </c>
      <c r="F13" s="5">
        <v>4575</v>
      </c>
      <c r="G13" s="5">
        <v>4735</v>
      </c>
      <c r="H13" s="5">
        <v>4900</v>
      </c>
      <c r="I13" s="5">
        <v>5071</v>
      </c>
    </row>
    <row r="14" spans="1:9" ht="33" thickBot="1" x14ac:dyDescent="0.25">
      <c r="A14" s="51"/>
      <c r="B14" s="4" t="s">
        <v>10</v>
      </c>
      <c r="C14" s="6">
        <v>2063.1</v>
      </c>
      <c r="D14" s="6">
        <v>2134.8000000000002</v>
      </c>
      <c r="E14" s="6">
        <v>2209.3200000000002</v>
      </c>
      <c r="F14" s="6">
        <v>2287.41</v>
      </c>
      <c r="G14" s="6">
        <v>2367.3200000000002</v>
      </c>
      <c r="H14" s="6">
        <v>2450.02</v>
      </c>
      <c r="I14" s="6">
        <v>2535.4299999999998</v>
      </c>
    </row>
    <row r="15" spans="1:9" x14ac:dyDescent="0.2">
      <c r="A15" s="49">
        <v>4</v>
      </c>
      <c r="B15" s="3" t="s">
        <v>8</v>
      </c>
      <c r="C15" s="5">
        <v>45000</v>
      </c>
      <c r="D15" s="5">
        <v>46572</v>
      </c>
      <c r="E15" s="5">
        <v>48206</v>
      </c>
      <c r="F15" s="5">
        <v>49903</v>
      </c>
      <c r="G15" s="5">
        <v>51651</v>
      </c>
      <c r="H15" s="5">
        <v>53459</v>
      </c>
      <c r="I15" s="5">
        <v>55313</v>
      </c>
    </row>
    <row r="16" spans="1:9" x14ac:dyDescent="0.2">
      <c r="A16" s="50"/>
      <c r="B16" s="3" t="s">
        <v>9</v>
      </c>
      <c r="C16" s="5">
        <v>3750</v>
      </c>
      <c r="D16" s="5">
        <v>3881</v>
      </c>
      <c r="E16" s="5">
        <v>4017</v>
      </c>
      <c r="F16" s="5">
        <v>4159</v>
      </c>
      <c r="G16" s="5">
        <v>4304</v>
      </c>
      <c r="H16" s="5">
        <v>4455</v>
      </c>
      <c r="I16" s="5">
        <v>4609</v>
      </c>
    </row>
    <row r="17" spans="1:9" ht="33" thickBot="1" x14ac:dyDescent="0.25">
      <c r="A17" s="51"/>
      <c r="B17" s="4" t="s">
        <v>10</v>
      </c>
      <c r="C17" s="6">
        <v>1874.98</v>
      </c>
      <c r="D17" s="6">
        <v>1940.5</v>
      </c>
      <c r="E17" s="6">
        <v>2008.58</v>
      </c>
      <c r="F17" s="6">
        <v>2079.2800000000002</v>
      </c>
      <c r="G17" s="6">
        <v>2152.13</v>
      </c>
      <c r="H17" s="6">
        <v>2227.44</v>
      </c>
      <c r="I17" s="6">
        <v>2304.69</v>
      </c>
    </row>
    <row r="18" spans="1:9" x14ac:dyDescent="0.2">
      <c r="A18" s="49">
        <v>3</v>
      </c>
      <c r="B18" s="3" t="s">
        <v>8</v>
      </c>
      <c r="C18" s="5">
        <v>41446</v>
      </c>
      <c r="D18" s="5">
        <v>42887</v>
      </c>
      <c r="E18" s="5">
        <v>44391</v>
      </c>
      <c r="F18" s="5">
        <v>45939</v>
      </c>
      <c r="G18" s="5">
        <v>47552</v>
      </c>
      <c r="H18" s="5">
        <v>49230</v>
      </c>
      <c r="I18" s="5">
        <v>50952</v>
      </c>
    </row>
    <row r="19" spans="1:9" x14ac:dyDescent="0.2">
      <c r="A19" s="50"/>
      <c r="B19" s="3" t="s">
        <v>9</v>
      </c>
      <c r="C19" s="5">
        <v>3454</v>
      </c>
      <c r="D19" s="5">
        <v>3574</v>
      </c>
      <c r="E19" s="5">
        <v>3699</v>
      </c>
      <c r="F19" s="5">
        <v>3828</v>
      </c>
      <c r="G19" s="5">
        <v>3963</v>
      </c>
      <c r="H19" s="5">
        <v>4103</v>
      </c>
      <c r="I19" s="5">
        <v>4246</v>
      </c>
    </row>
    <row r="20" spans="1:9" ht="33" thickBot="1" x14ac:dyDescent="0.25">
      <c r="A20" s="51"/>
      <c r="B20" s="4" t="s">
        <v>10</v>
      </c>
      <c r="C20" s="6">
        <v>1726.93</v>
      </c>
      <c r="D20" s="6">
        <v>1786.95</v>
      </c>
      <c r="E20" s="6">
        <v>1849.64</v>
      </c>
      <c r="F20" s="6">
        <v>1914.1</v>
      </c>
      <c r="G20" s="6">
        <v>1981.35</v>
      </c>
      <c r="H20" s="6">
        <v>2051.2600000000002</v>
      </c>
      <c r="I20" s="6">
        <v>2123.0100000000002</v>
      </c>
    </row>
    <row r="21" spans="1:9" x14ac:dyDescent="0.2">
      <c r="A21" s="49">
        <v>2</v>
      </c>
      <c r="B21" s="3" t="s">
        <v>8</v>
      </c>
      <c r="C21" s="5">
        <v>39398</v>
      </c>
      <c r="D21" s="5">
        <v>40770</v>
      </c>
      <c r="E21" s="5">
        <v>42189</v>
      </c>
      <c r="F21" s="5">
        <v>43669</v>
      </c>
      <c r="G21" s="5">
        <v>45196</v>
      </c>
      <c r="H21" s="5">
        <v>46788</v>
      </c>
      <c r="I21" s="5">
        <v>48423</v>
      </c>
    </row>
    <row r="22" spans="1:9" x14ac:dyDescent="0.2">
      <c r="A22" s="50"/>
      <c r="B22" s="3" t="s">
        <v>9</v>
      </c>
      <c r="C22" s="5">
        <v>3283</v>
      </c>
      <c r="D22" s="5">
        <v>3398</v>
      </c>
      <c r="E22" s="5">
        <v>3516</v>
      </c>
      <c r="F22" s="5">
        <v>3639</v>
      </c>
      <c r="G22" s="5">
        <v>3766</v>
      </c>
      <c r="H22" s="5">
        <v>3899</v>
      </c>
      <c r="I22" s="5">
        <v>4035</v>
      </c>
    </row>
    <row r="23" spans="1:9" ht="33" thickBot="1" x14ac:dyDescent="0.25">
      <c r="A23" s="51"/>
      <c r="B23" s="4" t="s">
        <v>10</v>
      </c>
      <c r="C23" s="6">
        <v>1641.57</v>
      </c>
      <c r="D23" s="6">
        <v>1698.76</v>
      </c>
      <c r="E23" s="6">
        <v>1757.88</v>
      </c>
      <c r="F23" s="6">
        <v>1819.52</v>
      </c>
      <c r="G23" s="6">
        <v>1883.15</v>
      </c>
      <c r="H23" s="6">
        <v>1949.51</v>
      </c>
      <c r="I23" s="6">
        <v>2017.64</v>
      </c>
    </row>
    <row r="24" spans="1:9" x14ac:dyDescent="0.2">
      <c r="A24" s="49">
        <v>1</v>
      </c>
      <c r="B24" s="3" t="s">
        <v>8</v>
      </c>
      <c r="C24" s="46"/>
      <c r="D24" s="46"/>
      <c r="E24" s="5">
        <v>37197</v>
      </c>
      <c r="F24" s="5">
        <v>38503</v>
      </c>
      <c r="G24" s="5">
        <v>39858</v>
      </c>
      <c r="H24" s="5">
        <v>41250</v>
      </c>
      <c r="I24" s="5">
        <v>42688</v>
      </c>
    </row>
    <row r="25" spans="1:9" x14ac:dyDescent="0.2">
      <c r="A25" s="50"/>
      <c r="B25" s="3" t="s">
        <v>9</v>
      </c>
      <c r="C25" s="47"/>
      <c r="D25" s="47"/>
      <c r="E25" s="5">
        <v>3100</v>
      </c>
      <c r="F25" s="5">
        <v>3209</v>
      </c>
      <c r="G25" s="5">
        <v>3321</v>
      </c>
      <c r="H25" s="5">
        <v>3438</v>
      </c>
      <c r="I25" s="5">
        <v>3557</v>
      </c>
    </row>
    <row r="26" spans="1:9" ht="33" thickBot="1" x14ac:dyDescent="0.25">
      <c r="A26" s="51"/>
      <c r="B26" s="4" t="s">
        <v>10</v>
      </c>
      <c r="C26" s="48"/>
      <c r="D26" s="48"/>
      <c r="E26" s="6">
        <v>1549.87</v>
      </c>
      <c r="F26" s="6">
        <v>1604.28</v>
      </c>
      <c r="G26" s="6">
        <v>1660.73</v>
      </c>
      <c r="H26" s="6">
        <v>1718.76</v>
      </c>
      <c r="I26" s="6">
        <v>1778.67</v>
      </c>
    </row>
  </sheetData>
  <mergeCells count="11">
    <mergeCell ref="A18:A20"/>
    <mergeCell ref="A21:A23"/>
    <mergeCell ref="A24:A26"/>
    <mergeCell ref="C24:C26"/>
    <mergeCell ref="D24:D26"/>
    <mergeCell ref="A15:A17"/>
    <mergeCell ref="A1:B2"/>
    <mergeCell ref="A3:A5"/>
    <mergeCell ref="A6:A8"/>
    <mergeCell ref="A9:A11"/>
    <mergeCell ref="A12:A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showRuler="0" workbookViewId="0">
      <selection activeCell="P18" sqref="P18"/>
    </sheetView>
  </sheetViews>
  <sheetFormatPr baseColWidth="10" defaultRowHeight="16" x14ac:dyDescent="0.2"/>
  <sheetData>
    <row r="1" spans="1:9" x14ac:dyDescent="0.2">
      <c r="A1" s="52"/>
      <c r="B1" s="53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7" thickBot="1" x14ac:dyDescent="0.25">
      <c r="A2" s="54"/>
      <c r="B2" s="55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x14ac:dyDescent="0.2">
      <c r="A3" s="56">
        <v>8</v>
      </c>
      <c r="B3" s="3" t="s">
        <v>8</v>
      </c>
      <c r="C3" s="5">
        <v>62306</v>
      </c>
      <c r="D3" s="5">
        <v>64497</v>
      </c>
      <c r="E3" s="5">
        <v>66752</v>
      </c>
      <c r="F3" s="5">
        <v>69080</v>
      </c>
      <c r="G3" s="5">
        <v>71512</v>
      </c>
      <c r="H3" s="5">
        <v>74019</v>
      </c>
      <c r="I3" s="5">
        <v>76608</v>
      </c>
    </row>
    <row r="4" spans="1:9" x14ac:dyDescent="0.2">
      <c r="A4" s="50"/>
      <c r="B4" s="3" t="s">
        <v>9</v>
      </c>
      <c r="C4" s="5">
        <v>5192</v>
      </c>
      <c r="D4" s="5">
        <v>5375</v>
      </c>
      <c r="E4" s="5">
        <v>5563</v>
      </c>
      <c r="F4" s="5">
        <v>5757</v>
      </c>
      <c r="G4" s="5">
        <v>5959</v>
      </c>
      <c r="H4" s="5">
        <v>6168</v>
      </c>
      <c r="I4" s="5">
        <v>6384</v>
      </c>
    </row>
    <row r="5" spans="1:9" ht="33" thickBot="1" x14ac:dyDescent="0.25">
      <c r="A5" s="51"/>
      <c r="B5" s="4" t="s">
        <v>10</v>
      </c>
      <c r="C5" s="6">
        <v>2596.08</v>
      </c>
      <c r="D5" s="6">
        <v>2687.39</v>
      </c>
      <c r="E5" s="6">
        <v>2781.33</v>
      </c>
      <c r="F5" s="6">
        <v>2878.33</v>
      </c>
      <c r="G5" s="6">
        <v>2979.68</v>
      </c>
      <c r="H5" s="6">
        <v>6084.14</v>
      </c>
      <c r="I5" s="6">
        <v>3191.99</v>
      </c>
    </row>
    <row r="6" spans="1:9" x14ac:dyDescent="0.2">
      <c r="A6" s="49">
        <v>7</v>
      </c>
      <c r="B6" s="3" t="s">
        <v>8</v>
      </c>
      <c r="C6" s="5">
        <v>59244</v>
      </c>
      <c r="D6" s="5">
        <v>61323</v>
      </c>
      <c r="E6" s="5">
        <v>63468</v>
      </c>
      <c r="F6" s="5">
        <v>65679</v>
      </c>
      <c r="G6" s="5">
        <v>67981</v>
      </c>
      <c r="H6" s="5">
        <v>70352</v>
      </c>
      <c r="I6" s="5">
        <v>72830</v>
      </c>
    </row>
    <row r="7" spans="1:9" x14ac:dyDescent="0.2">
      <c r="A7" s="50"/>
      <c r="B7" s="3" t="s">
        <v>9</v>
      </c>
      <c r="C7" s="5">
        <v>4937</v>
      </c>
      <c r="D7" s="5">
        <v>5110</v>
      </c>
      <c r="E7" s="5">
        <v>5289</v>
      </c>
      <c r="F7" s="5">
        <v>5473</v>
      </c>
      <c r="G7" s="5">
        <v>5665</v>
      </c>
      <c r="H7" s="5">
        <v>5863</v>
      </c>
      <c r="I7" s="5">
        <v>6069</v>
      </c>
    </row>
    <row r="8" spans="1:9" ht="33" thickBot="1" x14ac:dyDescent="0.25">
      <c r="A8" s="51"/>
      <c r="B8" s="4" t="s">
        <v>10</v>
      </c>
      <c r="C8" s="6">
        <v>2468.48</v>
      </c>
      <c r="D8" s="6">
        <v>2555.12</v>
      </c>
      <c r="E8" s="6">
        <v>2644.5</v>
      </c>
      <c r="F8" s="6">
        <v>2736.62</v>
      </c>
      <c r="G8" s="6">
        <v>2832.54</v>
      </c>
      <c r="H8" s="6">
        <v>2931.32</v>
      </c>
      <c r="I8" s="6">
        <v>3034.6</v>
      </c>
    </row>
    <row r="9" spans="1:9" x14ac:dyDescent="0.2">
      <c r="A9" s="49">
        <v>6</v>
      </c>
      <c r="B9" s="3" t="s">
        <v>8</v>
      </c>
      <c r="C9" s="5">
        <v>55354</v>
      </c>
      <c r="D9" s="5">
        <v>57301</v>
      </c>
      <c r="E9" s="5">
        <v>59313</v>
      </c>
      <c r="F9" s="5">
        <v>61387</v>
      </c>
      <c r="G9" s="5">
        <v>63534</v>
      </c>
      <c r="H9" s="5">
        <v>65746</v>
      </c>
      <c r="I9" s="5">
        <v>68047</v>
      </c>
    </row>
    <row r="10" spans="1:9" x14ac:dyDescent="0.2">
      <c r="A10" s="50"/>
      <c r="B10" s="3" t="s">
        <v>9</v>
      </c>
      <c r="C10" s="5">
        <v>4613</v>
      </c>
      <c r="D10" s="5">
        <v>4775</v>
      </c>
      <c r="E10" s="5">
        <v>4943</v>
      </c>
      <c r="F10" s="5">
        <v>5116</v>
      </c>
      <c r="G10" s="5">
        <v>5294</v>
      </c>
      <c r="H10" s="5">
        <v>5479</v>
      </c>
      <c r="I10" s="5">
        <v>5671</v>
      </c>
    </row>
    <row r="11" spans="1:9" ht="33" thickBot="1" x14ac:dyDescent="0.25">
      <c r="A11" s="51"/>
      <c r="B11" s="4" t="s">
        <v>10</v>
      </c>
      <c r="C11" s="6">
        <v>2306.42</v>
      </c>
      <c r="D11" s="6">
        <v>2387.5300000000002</v>
      </c>
      <c r="E11" s="6">
        <v>2471.38</v>
      </c>
      <c r="F11" s="6">
        <v>2557.81</v>
      </c>
      <c r="G11" s="6">
        <v>2647.24</v>
      </c>
      <c r="H11" s="6">
        <v>2739.41</v>
      </c>
      <c r="I11" s="6">
        <v>2835.28</v>
      </c>
    </row>
    <row r="12" spans="1:9" x14ac:dyDescent="0.2">
      <c r="A12" s="49">
        <v>5</v>
      </c>
      <c r="B12" s="3" t="s">
        <v>8</v>
      </c>
      <c r="C12" s="5">
        <v>50752</v>
      </c>
      <c r="D12" s="5">
        <v>52516</v>
      </c>
      <c r="E12" s="5">
        <v>54349</v>
      </c>
      <c r="F12" s="5">
        <v>56270</v>
      </c>
      <c r="G12" s="5">
        <v>58236</v>
      </c>
      <c r="H12" s="5">
        <v>60270</v>
      </c>
      <c r="I12" s="5">
        <v>62372</v>
      </c>
    </row>
    <row r="13" spans="1:9" x14ac:dyDescent="0.2">
      <c r="A13" s="50"/>
      <c r="B13" s="3" t="s">
        <v>9</v>
      </c>
      <c r="C13" s="5">
        <v>4229</v>
      </c>
      <c r="D13" s="5">
        <v>4376</v>
      </c>
      <c r="E13" s="5">
        <v>4529</v>
      </c>
      <c r="F13" s="5">
        <v>4689</v>
      </c>
      <c r="G13" s="5">
        <v>4853</v>
      </c>
      <c r="H13" s="5">
        <v>5023</v>
      </c>
      <c r="I13" s="5">
        <v>5198</v>
      </c>
    </row>
    <row r="14" spans="1:9" ht="33" thickBot="1" x14ac:dyDescent="0.25">
      <c r="A14" s="51"/>
      <c r="B14" s="4" t="s">
        <v>10</v>
      </c>
      <c r="C14" s="6">
        <v>2114.6799999999998</v>
      </c>
      <c r="D14" s="6">
        <v>2188.17</v>
      </c>
      <c r="E14" s="6">
        <v>2264.5500000000002</v>
      </c>
      <c r="F14" s="6">
        <v>2344.59</v>
      </c>
      <c r="G14" s="6">
        <v>2426.5100000000002</v>
      </c>
      <c r="H14" s="6">
        <v>2511.27</v>
      </c>
      <c r="I14" s="6">
        <v>2598.8200000000002</v>
      </c>
    </row>
    <row r="15" spans="1:9" x14ac:dyDescent="0.2">
      <c r="A15" s="49">
        <v>4</v>
      </c>
      <c r="B15" s="3" t="s">
        <v>8</v>
      </c>
      <c r="C15" s="5">
        <v>46125</v>
      </c>
      <c r="D15" s="5">
        <v>47736</v>
      </c>
      <c r="E15" s="5">
        <v>49411</v>
      </c>
      <c r="F15" s="5">
        <v>51150</v>
      </c>
      <c r="G15" s="5">
        <v>52942</v>
      </c>
      <c r="H15" s="5">
        <v>54795</v>
      </c>
      <c r="I15" s="5">
        <v>56695</v>
      </c>
    </row>
    <row r="16" spans="1:9" x14ac:dyDescent="0.2">
      <c r="A16" s="50"/>
      <c r="B16" s="3" t="s">
        <v>9</v>
      </c>
      <c r="C16" s="5">
        <v>3844</v>
      </c>
      <c r="D16" s="5">
        <v>3978</v>
      </c>
      <c r="E16" s="5">
        <v>4118</v>
      </c>
      <c r="F16" s="5">
        <v>4263</v>
      </c>
      <c r="G16" s="5">
        <v>4412</v>
      </c>
      <c r="H16" s="5">
        <v>4566</v>
      </c>
      <c r="I16" s="5">
        <v>4725</v>
      </c>
    </row>
    <row r="17" spans="1:9" ht="33" thickBot="1" x14ac:dyDescent="0.25">
      <c r="A17" s="51"/>
      <c r="B17" s="4" t="s">
        <v>10</v>
      </c>
      <c r="C17" s="6">
        <v>1921.86</v>
      </c>
      <c r="D17" s="6">
        <v>1989.01</v>
      </c>
      <c r="E17" s="6">
        <v>2058.8000000000002</v>
      </c>
      <c r="F17" s="6">
        <v>2131.27</v>
      </c>
      <c r="G17" s="6">
        <v>2205.9299999999998</v>
      </c>
      <c r="H17" s="6">
        <v>2283.13</v>
      </c>
      <c r="I17" s="6">
        <v>2362.3000000000002</v>
      </c>
    </row>
    <row r="18" spans="1:9" x14ac:dyDescent="0.2">
      <c r="A18" s="49">
        <v>3</v>
      </c>
      <c r="B18" s="3" t="s">
        <v>8</v>
      </c>
      <c r="C18" s="5">
        <v>42483</v>
      </c>
      <c r="D18" s="5">
        <v>43959</v>
      </c>
      <c r="E18" s="5">
        <v>45501</v>
      </c>
      <c r="F18" s="5">
        <v>47087</v>
      </c>
      <c r="G18" s="5">
        <v>48741</v>
      </c>
      <c r="H18" s="5">
        <v>50461</v>
      </c>
      <c r="I18" s="5">
        <v>52226</v>
      </c>
    </row>
    <row r="19" spans="1:9" x14ac:dyDescent="0.2">
      <c r="A19" s="50"/>
      <c r="B19" s="3" t="s">
        <v>9</v>
      </c>
      <c r="C19" s="5">
        <v>3540</v>
      </c>
      <c r="D19" s="5">
        <v>3663</v>
      </c>
      <c r="E19" s="5">
        <v>3792</v>
      </c>
      <c r="F19" s="5">
        <v>3924</v>
      </c>
      <c r="G19" s="5">
        <v>4062</v>
      </c>
      <c r="H19" s="5">
        <v>4205</v>
      </c>
      <c r="I19" s="5">
        <v>4352</v>
      </c>
    </row>
    <row r="20" spans="1:9" ht="33" thickBot="1" x14ac:dyDescent="0.25">
      <c r="A20" s="51"/>
      <c r="B20" s="4" t="s">
        <v>10</v>
      </c>
      <c r="C20" s="6">
        <v>1770.1</v>
      </c>
      <c r="D20" s="6">
        <v>1831.62</v>
      </c>
      <c r="E20" s="6">
        <v>1895.88</v>
      </c>
      <c r="F20" s="6">
        <v>1961.96</v>
      </c>
      <c r="G20" s="6">
        <v>2030.88</v>
      </c>
      <c r="H20" s="6">
        <v>2102.5500000000002</v>
      </c>
      <c r="I20" s="6">
        <v>2176.09</v>
      </c>
    </row>
    <row r="21" spans="1:9" x14ac:dyDescent="0.2">
      <c r="A21" s="49">
        <v>2</v>
      </c>
      <c r="B21" s="3" t="s">
        <v>8</v>
      </c>
      <c r="C21" s="5">
        <v>40383</v>
      </c>
      <c r="D21" s="5">
        <v>41789</v>
      </c>
      <c r="E21" s="5">
        <v>43244</v>
      </c>
      <c r="F21" s="5">
        <v>44760</v>
      </c>
      <c r="G21" s="5">
        <v>46326</v>
      </c>
      <c r="H21" s="5">
        <v>47958</v>
      </c>
      <c r="I21" s="5">
        <v>49634</v>
      </c>
    </row>
    <row r="22" spans="1:9" x14ac:dyDescent="0.2">
      <c r="A22" s="50"/>
      <c r="B22" s="3" t="s">
        <v>9</v>
      </c>
      <c r="C22" s="5">
        <v>3365</v>
      </c>
      <c r="D22" s="5">
        <v>3482</v>
      </c>
      <c r="E22" s="5">
        <v>3604</v>
      </c>
      <c r="F22" s="5">
        <v>3730</v>
      </c>
      <c r="G22" s="5">
        <v>3860</v>
      </c>
      <c r="H22" s="5">
        <v>3996</v>
      </c>
      <c r="I22" s="5">
        <v>4136</v>
      </c>
    </row>
    <row r="23" spans="1:9" ht="33" thickBot="1" x14ac:dyDescent="0.25">
      <c r="A23" s="51"/>
      <c r="B23" s="4" t="s">
        <v>10</v>
      </c>
      <c r="C23" s="6">
        <v>1682.61</v>
      </c>
      <c r="D23" s="6">
        <v>1741.22</v>
      </c>
      <c r="E23" s="6">
        <v>1801.83</v>
      </c>
      <c r="F23" s="6">
        <v>1865.01</v>
      </c>
      <c r="G23" s="6">
        <v>1930.23</v>
      </c>
      <c r="H23" s="6">
        <v>1998.25</v>
      </c>
      <c r="I23" s="6">
        <v>2068.08</v>
      </c>
    </row>
    <row r="24" spans="1:9" x14ac:dyDescent="0.2">
      <c r="A24" s="49">
        <v>1</v>
      </c>
      <c r="B24" s="3" t="s">
        <v>8</v>
      </c>
      <c r="C24" s="46"/>
      <c r="D24" s="46"/>
      <c r="E24" s="5">
        <v>38127</v>
      </c>
      <c r="F24" s="5">
        <v>39465</v>
      </c>
      <c r="G24" s="5">
        <v>40854</v>
      </c>
      <c r="H24" s="5">
        <v>42282</v>
      </c>
      <c r="I24" s="5">
        <v>43755</v>
      </c>
    </row>
    <row r="25" spans="1:9" x14ac:dyDescent="0.2">
      <c r="A25" s="50"/>
      <c r="B25" s="3" t="s">
        <v>9</v>
      </c>
      <c r="C25" s="47"/>
      <c r="D25" s="47"/>
      <c r="E25" s="5">
        <v>3177</v>
      </c>
      <c r="F25" s="5">
        <v>3289</v>
      </c>
      <c r="G25" s="5">
        <v>3405</v>
      </c>
      <c r="H25" s="5">
        <v>3523</v>
      </c>
      <c r="I25" s="5">
        <v>3646</v>
      </c>
    </row>
    <row r="26" spans="1:9" ht="33" thickBot="1" x14ac:dyDescent="0.25">
      <c r="A26" s="51"/>
      <c r="B26" s="4" t="s">
        <v>10</v>
      </c>
      <c r="C26" s="48"/>
      <c r="D26" s="48"/>
      <c r="E26" s="6">
        <v>1588.61</v>
      </c>
      <c r="F26" s="6">
        <v>1644.39</v>
      </c>
      <c r="G26" s="6">
        <v>1702.25</v>
      </c>
      <c r="H26" s="6">
        <v>1761.73</v>
      </c>
      <c r="I26" s="6">
        <v>1823.14</v>
      </c>
    </row>
  </sheetData>
  <mergeCells count="11">
    <mergeCell ref="A18:A20"/>
    <mergeCell ref="A21:A23"/>
    <mergeCell ref="A24:A26"/>
    <mergeCell ref="C24:C26"/>
    <mergeCell ref="D24:D26"/>
    <mergeCell ref="A15:A17"/>
    <mergeCell ref="A1:B2"/>
    <mergeCell ref="A3:A5"/>
    <mergeCell ref="A6:A8"/>
    <mergeCell ref="A9:A11"/>
    <mergeCell ref="A12:A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FE65-00C7-544B-A77F-54E1D927AF6F}">
  <dimension ref="A1:E25"/>
  <sheetViews>
    <sheetView showRuler="0" zoomScale="180" zoomScaleNormal="180" zoomScalePageLayoutView="180" workbookViewId="0">
      <selection activeCell="G21" sqref="G21"/>
    </sheetView>
  </sheetViews>
  <sheetFormatPr baseColWidth="10" defaultRowHeight="16" x14ac:dyDescent="0.2"/>
  <cols>
    <col min="1" max="1" width="2.1640625" bestFit="1" customWidth="1"/>
    <col min="2" max="2" width="13.5" style="8" bestFit="1" customWidth="1"/>
  </cols>
  <sheetData>
    <row r="1" spans="1:5" x14ac:dyDescent="0.2">
      <c r="A1" s="9"/>
      <c r="B1" s="10"/>
      <c r="C1" s="11" t="s">
        <v>11</v>
      </c>
      <c r="D1" s="11" t="s">
        <v>12</v>
      </c>
      <c r="E1" s="11" t="s">
        <v>13</v>
      </c>
    </row>
    <row r="2" spans="1:5" x14ac:dyDescent="0.2">
      <c r="A2" s="57">
        <v>8</v>
      </c>
      <c r="B2" s="16" t="s">
        <v>8</v>
      </c>
      <c r="C2" s="12">
        <v>62306</v>
      </c>
      <c r="D2" s="12">
        <v>69080</v>
      </c>
      <c r="E2" s="13">
        <v>76608</v>
      </c>
    </row>
    <row r="3" spans="1:5" x14ac:dyDescent="0.2">
      <c r="A3" s="58"/>
      <c r="B3" s="18" t="s">
        <v>9</v>
      </c>
      <c r="C3" s="19">
        <v>5192</v>
      </c>
      <c r="D3" s="19">
        <v>5757</v>
      </c>
      <c r="E3" s="20">
        <v>6384</v>
      </c>
    </row>
    <row r="4" spans="1:5" x14ac:dyDescent="0.2">
      <c r="A4" s="59"/>
      <c r="B4" s="17" t="s">
        <v>10</v>
      </c>
      <c r="C4" s="14">
        <v>2596.08</v>
      </c>
      <c r="D4" s="14">
        <v>2878.33</v>
      </c>
      <c r="E4" s="15">
        <v>3191.99</v>
      </c>
    </row>
    <row r="5" spans="1:5" x14ac:dyDescent="0.2">
      <c r="A5" s="57">
        <v>7</v>
      </c>
      <c r="B5" s="16" t="s">
        <v>8</v>
      </c>
      <c r="C5" s="12">
        <v>59244</v>
      </c>
      <c r="D5" s="12">
        <v>65679</v>
      </c>
      <c r="E5" s="13">
        <v>72830</v>
      </c>
    </row>
    <row r="6" spans="1:5" x14ac:dyDescent="0.2">
      <c r="A6" s="58"/>
      <c r="B6" s="18" t="s">
        <v>9</v>
      </c>
      <c r="C6" s="19">
        <v>4937</v>
      </c>
      <c r="D6" s="19">
        <v>5473</v>
      </c>
      <c r="E6" s="20">
        <v>6069</v>
      </c>
    </row>
    <row r="7" spans="1:5" x14ac:dyDescent="0.2">
      <c r="A7" s="59"/>
      <c r="B7" s="17" t="s">
        <v>10</v>
      </c>
      <c r="C7" s="14">
        <v>2468.48</v>
      </c>
      <c r="D7" s="14">
        <v>2736.62</v>
      </c>
      <c r="E7" s="15">
        <v>3034.6</v>
      </c>
    </row>
    <row r="8" spans="1:5" x14ac:dyDescent="0.2">
      <c r="A8" s="57">
        <v>6</v>
      </c>
      <c r="B8" s="16" t="s">
        <v>8</v>
      </c>
      <c r="C8" s="12">
        <v>55354</v>
      </c>
      <c r="D8" s="12">
        <v>61387</v>
      </c>
      <c r="E8" s="13">
        <v>68047</v>
      </c>
    </row>
    <row r="9" spans="1:5" x14ac:dyDescent="0.2">
      <c r="A9" s="58"/>
      <c r="B9" s="18" t="s">
        <v>9</v>
      </c>
      <c r="C9" s="19">
        <v>4613</v>
      </c>
      <c r="D9" s="19">
        <v>5116</v>
      </c>
      <c r="E9" s="20">
        <v>5671</v>
      </c>
    </row>
    <row r="10" spans="1:5" x14ac:dyDescent="0.2">
      <c r="A10" s="59"/>
      <c r="B10" s="17" t="s">
        <v>10</v>
      </c>
      <c r="C10" s="14">
        <v>2306.42</v>
      </c>
      <c r="D10" s="14">
        <v>2557.81</v>
      </c>
      <c r="E10" s="15">
        <v>2835.28</v>
      </c>
    </row>
    <row r="11" spans="1:5" x14ac:dyDescent="0.2">
      <c r="A11" s="57">
        <v>5</v>
      </c>
      <c r="B11" s="16" t="s">
        <v>8</v>
      </c>
      <c r="C11" s="12">
        <v>50752</v>
      </c>
      <c r="D11" s="12">
        <v>56270</v>
      </c>
      <c r="E11" s="13">
        <v>62372</v>
      </c>
    </row>
    <row r="12" spans="1:5" x14ac:dyDescent="0.2">
      <c r="A12" s="58"/>
      <c r="B12" s="18" t="s">
        <v>9</v>
      </c>
      <c r="C12" s="19">
        <v>4229</v>
      </c>
      <c r="D12" s="19">
        <v>4689</v>
      </c>
      <c r="E12" s="20">
        <v>5198</v>
      </c>
    </row>
    <row r="13" spans="1:5" x14ac:dyDescent="0.2">
      <c r="A13" s="59"/>
      <c r="B13" s="17" t="s">
        <v>10</v>
      </c>
      <c r="C13" s="14">
        <v>2114.6799999999998</v>
      </c>
      <c r="D13" s="14">
        <v>2344.59</v>
      </c>
      <c r="E13" s="15">
        <v>2598.8200000000002</v>
      </c>
    </row>
    <row r="14" spans="1:5" x14ac:dyDescent="0.2">
      <c r="A14" s="57">
        <v>4</v>
      </c>
      <c r="B14" s="16" t="s">
        <v>8</v>
      </c>
      <c r="C14" s="12">
        <v>46125</v>
      </c>
      <c r="D14" s="12">
        <v>51150</v>
      </c>
      <c r="E14" s="13">
        <v>56695</v>
      </c>
    </row>
    <row r="15" spans="1:5" x14ac:dyDescent="0.2">
      <c r="A15" s="58"/>
      <c r="B15" s="18" t="s">
        <v>9</v>
      </c>
      <c r="C15" s="19">
        <v>3844</v>
      </c>
      <c r="D15" s="19">
        <v>4263</v>
      </c>
      <c r="E15" s="20">
        <v>4725</v>
      </c>
    </row>
    <row r="16" spans="1:5" x14ac:dyDescent="0.2">
      <c r="A16" s="59"/>
      <c r="B16" s="17" t="s">
        <v>10</v>
      </c>
      <c r="C16" s="14">
        <v>1921.86</v>
      </c>
      <c r="D16" s="14">
        <v>2131.27</v>
      </c>
      <c r="E16" s="15">
        <v>2362.3000000000002</v>
      </c>
    </row>
    <row r="17" spans="1:5" x14ac:dyDescent="0.2">
      <c r="A17" s="57">
        <v>3</v>
      </c>
      <c r="B17" s="16" t="s">
        <v>8</v>
      </c>
      <c r="C17" s="12">
        <v>42483</v>
      </c>
      <c r="D17" s="12">
        <v>47087</v>
      </c>
      <c r="E17" s="13">
        <v>52226</v>
      </c>
    </row>
    <row r="18" spans="1:5" x14ac:dyDescent="0.2">
      <c r="A18" s="58"/>
      <c r="B18" s="18" t="s">
        <v>9</v>
      </c>
      <c r="C18" s="19">
        <v>3540</v>
      </c>
      <c r="D18" s="19">
        <v>3924</v>
      </c>
      <c r="E18" s="20">
        <v>4352</v>
      </c>
    </row>
    <row r="19" spans="1:5" x14ac:dyDescent="0.2">
      <c r="A19" s="59"/>
      <c r="B19" s="17" t="s">
        <v>10</v>
      </c>
      <c r="C19" s="14">
        <v>1770.1</v>
      </c>
      <c r="D19" s="14">
        <v>1961.96</v>
      </c>
      <c r="E19" s="15">
        <v>2176.09</v>
      </c>
    </row>
    <row r="20" spans="1:5" x14ac:dyDescent="0.2">
      <c r="A20" s="57">
        <v>2</v>
      </c>
      <c r="B20" s="16" t="s">
        <v>8</v>
      </c>
      <c r="C20" s="12">
        <v>40383</v>
      </c>
      <c r="D20" s="12">
        <v>44760</v>
      </c>
      <c r="E20" s="13">
        <v>49634</v>
      </c>
    </row>
    <row r="21" spans="1:5" x14ac:dyDescent="0.2">
      <c r="A21" s="58"/>
      <c r="B21" s="18" t="s">
        <v>9</v>
      </c>
      <c r="C21" s="19">
        <v>3365</v>
      </c>
      <c r="D21" s="19">
        <v>3730</v>
      </c>
      <c r="E21" s="20">
        <v>4136</v>
      </c>
    </row>
    <row r="22" spans="1:5" x14ac:dyDescent="0.2">
      <c r="A22" s="59"/>
      <c r="B22" s="17" t="s">
        <v>10</v>
      </c>
      <c r="C22" s="14">
        <v>1682.61</v>
      </c>
      <c r="D22" s="14">
        <v>1865.01</v>
      </c>
      <c r="E22" s="15">
        <v>2068.08</v>
      </c>
    </row>
    <row r="23" spans="1:5" x14ac:dyDescent="0.2">
      <c r="A23" s="57">
        <v>1</v>
      </c>
      <c r="B23" s="16" t="s">
        <v>8</v>
      </c>
      <c r="C23" s="12">
        <v>38127</v>
      </c>
      <c r="D23" s="12">
        <v>40854</v>
      </c>
      <c r="E23" s="13">
        <v>43755</v>
      </c>
    </row>
    <row r="24" spans="1:5" x14ac:dyDescent="0.2">
      <c r="A24" s="58"/>
      <c r="B24" s="18" t="s">
        <v>9</v>
      </c>
      <c r="C24" s="19">
        <v>3177</v>
      </c>
      <c r="D24" s="19">
        <v>3405</v>
      </c>
      <c r="E24" s="20">
        <v>3646</v>
      </c>
    </row>
    <row r="25" spans="1:5" x14ac:dyDescent="0.2">
      <c r="A25" s="59"/>
      <c r="B25" s="17" t="s">
        <v>10</v>
      </c>
      <c r="C25" s="14">
        <v>1588.61</v>
      </c>
      <c r="D25" s="14">
        <v>1702.25</v>
      </c>
      <c r="E25" s="15">
        <v>1823.14</v>
      </c>
    </row>
  </sheetData>
  <mergeCells count="8">
    <mergeCell ref="A20:A22"/>
    <mergeCell ref="A23:A25"/>
    <mergeCell ref="A2:A4"/>
    <mergeCell ref="A5:A7"/>
    <mergeCell ref="A8:A10"/>
    <mergeCell ref="A11:A13"/>
    <mergeCell ref="A14:A16"/>
    <mergeCell ref="A17:A19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Ruler="0" zoomScale="150" zoomScaleNormal="150" zoomScalePageLayoutView="180" workbookViewId="0">
      <selection activeCell="G6" sqref="G6"/>
    </sheetView>
  </sheetViews>
  <sheetFormatPr baseColWidth="10" defaultRowHeight="16" x14ac:dyDescent="0.2"/>
  <cols>
    <col min="1" max="1" width="2.1640625" bestFit="1" customWidth="1"/>
    <col min="2" max="2" width="13.5" style="8" bestFit="1" customWidth="1"/>
  </cols>
  <sheetData>
    <row r="1" spans="1:6" x14ac:dyDescent="0.2">
      <c r="B1" s="60" t="s">
        <v>27</v>
      </c>
      <c r="C1" s="60"/>
      <c r="D1" s="60"/>
      <c r="E1" s="60"/>
    </row>
    <row r="2" spans="1:6" ht="17" thickBot="1" x14ac:dyDescent="0.25">
      <c r="A2" s="9"/>
      <c r="B2" s="10"/>
      <c r="C2" s="11" t="s">
        <v>11</v>
      </c>
      <c r="D2" s="11" t="s">
        <v>12</v>
      </c>
      <c r="E2" s="11" t="s">
        <v>13</v>
      </c>
      <c r="F2" s="75">
        <v>1.01</v>
      </c>
    </row>
    <row r="3" spans="1:6" x14ac:dyDescent="0.2">
      <c r="A3" s="57">
        <v>8</v>
      </c>
      <c r="B3" s="62" t="s">
        <v>8</v>
      </c>
      <c r="C3" s="63">
        <f>SUM('Sched A - 2017-19'!C2*'Sched A - 2019-20'!$F$2)</f>
        <v>62929.06</v>
      </c>
      <c r="D3" s="63">
        <f>SUM('Sched A - 2017-19'!D2*'Sched A - 2019-20'!$F$2)</f>
        <v>69770.8</v>
      </c>
      <c r="E3" s="64">
        <f>SUM('Sched A - 2017-19'!E2*'Sched A - 2019-20'!$F$2)</f>
        <v>77374.080000000002</v>
      </c>
    </row>
    <row r="4" spans="1:6" x14ac:dyDescent="0.2">
      <c r="A4" s="58"/>
      <c r="B4" s="65" t="s">
        <v>9</v>
      </c>
      <c r="C4" s="12">
        <f>SUM('Sched A - 2017-19'!C3*'Sched A - 2019-20'!$F$2)</f>
        <v>5243.92</v>
      </c>
      <c r="D4" s="12">
        <f>SUM('Sched A - 2017-19'!D3*'Sched A - 2019-20'!$F$2)</f>
        <v>5814.57</v>
      </c>
      <c r="E4" s="66">
        <f>SUM('Sched A - 2017-19'!E3*'Sched A - 2019-20'!$F$2)</f>
        <v>6447.84</v>
      </c>
    </row>
    <row r="5" spans="1:6" ht="17" thickBot="1" x14ac:dyDescent="0.25">
      <c r="A5" s="58"/>
      <c r="B5" s="69" t="s">
        <v>10</v>
      </c>
      <c r="C5" s="12">
        <f>SUM('Sched A - 2017-19'!C4*'Sched A - 2019-20'!$F$2)</f>
        <v>2622.0407999999998</v>
      </c>
      <c r="D5" s="12">
        <f>SUM('Sched A - 2017-19'!D4*'Sched A - 2019-20'!$F$2)</f>
        <v>2907.1133</v>
      </c>
      <c r="E5" s="66">
        <f>SUM('Sched A - 2017-19'!E4*'Sched A - 2019-20'!$F$2)</f>
        <v>3223.9098999999997</v>
      </c>
    </row>
    <row r="6" spans="1:6" x14ac:dyDescent="0.2">
      <c r="A6" s="70">
        <v>7</v>
      </c>
      <c r="B6" s="71" t="s">
        <v>8</v>
      </c>
      <c r="C6" s="63">
        <f>SUM('Sched A - 2017-19'!C5*'Sched A - 2019-20'!$F$2)</f>
        <v>59836.44</v>
      </c>
      <c r="D6" s="63">
        <f>SUM('Sched A - 2017-19'!D5*'Sched A - 2019-20'!$F$2)</f>
        <v>66335.789999999994</v>
      </c>
      <c r="E6" s="64">
        <f>SUM('Sched A - 2017-19'!E5*'Sched A - 2019-20'!$F$2)</f>
        <v>73558.3</v>
      </c>
    </row>
    <row r="7" spans="1:6" x14ac:dyDescent="0.2">
      <c r="A7" s="72"/>
      <c r="B7" s="18" t="s">
        <v>9</v>
      </c>
      <c r="C7" s="12">
        <f>SUM('Sched A - 2017-19'!C6*'Sched A - 2019-20'!$F$2)</f>
        <v>4986.37</v>
      </c>
      <c r="D7" s="12">
        <f>SUM('Sched A - 2017-19'!D6*'Sched A - 2019-20'!$F$2)</f>
        <v>5527.7300000000005</v>
      </c>
      <c r="E7" s="66">
        <f>SUM('Sched A - 2017-19'!E6*'Sched A - 2019-20'!$F$2)</f>
        <v>6129.69</v>
      </c>
    </row>
    <row r="8" spans="1:6" ht="17" thickBot="1" x14ac:dyDescent="0.25">
      <c r="A8" s="73"/>
      <c r="B8" s="74" t="s">
        <v>10</v>
      </c>
      <c r="C8" s="67">
        <f>SUM('Sched A - 2017-19'!C7*'Sched A - 2019-20'!$F$2)</f>
        <v>2493.1648</v>
      </c>
      <c r="D8" s="67">
        <f>SUM('Sched A - 2017-19'!D7*'Sched A - 2019-20'!$F$2)</f>
        <v>2763.9861999999998</v>
      </c>
      <c r="E8" s="68">
        <f>SUM('Sched A - 2017-19'!E7*'Sched A - 2019-20'!$F$2)</f>
        <v>3064.9459999999999</v>
      </c>
    </row>
    <row r="9" spans="1:6" x14ac:dyDescent="0.2">
      <c r="A9" s="70">
        <v>6</v>
      </c>
      <c r="B9" s="71" t="s">
        <v>8</v>
      </c>
      <c r="C9" s="63">
        <f>SUM('Sched A - 2017-19'!C8*'Sched A - 2019-20'!$F$2)</f>
        <v>55907.54</v>
      </c>
      <c r="D9" s="63">
        <f>SUM('Sched A - 2017-19'!D8*'Sched A - 2019-20'!$F$2)</f>
        <v>62000.87</v>
      </c>
      <c r="E9" s="64">
        <f>SUM('Sched A - 2017-19'!E8*'Sched A - 2019-20'!$F$2)</f>
        <v>68727.47</v>
      </c>
    </row>
    <row r="10" spans="1:6" x14ac:dyDescent="0.2">
      <c r="A10" s="72"/>
      <c r="B10" s="18" t="s">
        <v>9</v>
      </c>
      <c r="C10" s="12">
        <f>SUM('Sched A - 2017-19'!C9*'Sched A - 2019-20'!$F$2)</f>
        <v>4659.13</v>
      </c>
      <c r="D10" s="12">
        <f>SUM('Sched A - 2017-19'!D9*'Sched A - 2019-20'!$F$2)</f>
        <v>5167.16</v>
      </c>
      <c r="E10" s="66">
        <f>SUM('Sched A - 2017-19'!E9*'Sched A - 2019-20'!$F$2)</f>
        <v>5727.71</v>
      </c>
    </row>
    <row r="11" spans="1:6" ht="17" thickBot="1" x14ac:dyDescent="0.25">
      <c r="A11" s="73"/>
      <c r="B11" s="74" t="s">
        <v>10</v>
      </c>
      <c r="C11" s="67">
        <f>SUM('Sched A - 2017-19'!C10*'Sched A - 2019-20'!$F$2)</f>
        <v>2329.4841999999999</v>
      </c>
      <c r="D11" s="67">
        <f>SUM('Sched A - 2017-19'!D10*'Sched A - 2019-20'!$F$2)</f>
        <v>2583.3881000000001</v>
      </c>
      <c r="E11" s="68">
        <f>SUM('Sched A - 2017-19'!E10*'Sched A - 2019-20'!$F$2)</f>
        <v>2863.6328000000003</v>
      </c>
    </row>
    <row r="12" spans="1:6" x14ac:dyDescent="0.2">
      <c r="A12" s="70">
        <v>5</v>
      </c>
      <c r="B12" s="71" t="s">
        <v>8</v>
      </c>
      <c r="C12" s="63">
        <f>SUM('Sched A - 2017-19'!C11*'Sched A - 2019-20'!$F$2)</f>
        <v>51259.520000000004</v>
      </c>
      <c r="D12" s="63">
        <f>SUM('Sched A - 2017-19'!D11*'Sched A - 2019-20'!$F$2)</f>
        <v>56832.7</v>
      </c>
      <c r="E12" s="64">
        <f>SUM('Sched A - 2017-19'!E11*'Sched A - 2019-20'!$F$2)</f>
        <v>62995.72</v>
      </c>
    </row>
    <row r="13" spans="1:6" x14ac:dyDescent="0.2">
      <c r="A13" s="72"/>
      <c r="B13" s="18" t="s">
        <v>9</v>
      </c>
      <c r="C13" s="12">
        <f>SUM('Sched A - 2017-19'!C12*'Sched A - 2019-20'!$F$2)</f>
        <v>4271.29</v>
      </c>
      <c r="D13" s="12">
        <f>SUM('Sched A - 2017-19'!D12*'Sched A - 2019-20'!$F$2)</f>
        <v>4735.8900000000003</v>
      </c>
      <c r="E13" s="66">
        <f>SUM('Sched A - 2017-19'!E12*'Sched A - 2019-20'!$F$2)</f>
        <v>5249.9800000000005</v>
      </c>
    </row>
    <row r="14" spans="1:6" ht="17" thickBot="1" x14ac:dyDescent="0.25">
      <c r="A14" s="73"/>
      <c r="B14" s="74" t="s">
        <v>10</v>
      </c>
      <c r="C14" s="67">
        <f>SUM('Sched A - 2017-19'!C13*'Sched A - 2019-20'!$F$2)</f>
        <v>2135.8267999999998</v>
      </c>
      <c r="D14" s="67">
        <f>SUM('Sched A - 2017-19'!D13*'Sched A - 2019-20'!$F$2)</f>
        <v>2368.0359000000003</v>
      </c>
      <c r="E14" s="68">
        <f>SUM('Sched A - 2017-19'!E13*'Sched A - 2019-20'!$F$2)</f>
        <v>2624.8082000000004</v>
      </c>
    </row>
    <row r="15" spans="1:6" x14ac:dyDescent="0.2">
      <c r="A15" s="70">
        <v>4</v>
      </c>
      <c r="B15" s="71" t="s">
        <v>8</v>
      </c>
      <c r="C15" s="63">
        <f>SUM('Sched A - 2017-19'!C14*'Sched A - 2019-20'!$F$2)</f>
        <v>46586.25</v>
      </c>
      <c r="D15" s="63">
        <f>SUM('Sched A - 2017-19'!D14*'Sched A - 2019-20'!$F$2)</f>
        <v>51661.5</v>
      </c>
      <c r="E15" s="64">
        <f>SUM('Sched A - 2017-19'!E14*'Sched A - 2019-20'!$F$2)</f>
        <v>57261.95</v>
      </c>
    </row>
    <row r="16" spans="1:6" x14ac:dyDescent="0.2">
      <c r="A16" s="72"/>
      <c r="B16" s="18" t="s">
        <v>9</v>
      </c>
      <c r="C16" s="12">
        <f>SUM('Sched A - 2017-19'!C15*'Sched A - 2019-20'!$F$2)</f>
        <v>3882.44</v>
      </c>
      <c r="D16" s="12">
        <f>SUM('Sched A - 2017-19'!D15*'Sched A - 2019-20'!$F$2)</f>
        <v>4305.63</v>
      </c>
      <c r="E16" s="66">
        <f>SUM('Sched A - 2017-19'!E15*'Sched A - 2019-20'!$F$2)</f>
        <v>4772.25</v>
      </c>
    </row>
    <row r="17" spans="1:5" ht="17" thickBot="1" x14ac:dyDescent="0.25">
      <c r="A17" s="73"/>
      <c r="B17" s="74" t="s">
        <v>10</v>
      </c>
      <c r="C17" s="67">
        <f>SUM('Sched A - 2017-19'!C16*'Sched A - 2019-20'!$F$2)</f>
        <v>1941.0785999999998</v>
      </c>
      <c r="D17" s="67">
        <f>SUM('Sched A - 2017-19'!D16*'Sched A - 2019-20'!$F$2)</f>
        <v>2152.5826999999999</v>
      </c>
      <c r="E17" s="68">
        <f>SUM('Sched A - 2017-19'!E16*'Sched A - 2019-20'!$F$2)</f>
        <v>2385.9230000000002</v>
      </c>
    </row>
    <row r="18" spans="1:5" x14ac:dyDescent="0.2">
      <c r="A18" s="70">
        <v>3</v>
      </c>
      <c r="B18" s="71" t="s">
        <v>8</v>
      </c>
      <c r="C18" s="63">
        <f>SUM('Sched A - 2017-19'!C17*'Sched A - 2019-20'!$F$2)</f>
        <v>42907.83</v>
      </c>
      <c r="D18" s="63">
        <f>SUM('Sched A - 2017-19'!D17*'Sched A - 2019-20'!$F$2)</f>
        <v>47557.87</v>
      </c>
      <c r="E18" s="64">
        <f>SUM('Sched A - 2017-19'!E17*'Sched A - 2019-20'!$F$2)</f>
        <v>52748.26</v>
      </c>
    </row>
    <row r="19" spans="1:5" x14ac:dyDescent="0.2">
      <c r="A19" s="72"/>
      <c r="B19" s="18" t="s">
        <v>9</v>
      </c>
      <c r="C19" s="12">
        <f>SUM('Sched A - 2017-19'!C18*'Sched A - 2019-20'!$F$2)</f>
        <v>3575.4</v>
      </c>
      <c r="D19" s="12">
        <f>SUM('Sched A - 2017-19'!D18*'Sched A - 2019-20'!$F$2)</f>
        <v>3963.2400000000002</v>
      </c>
      <c r="E19" s="66">
        <f>SUM('Sched A - 2017-19'!E18*'Sched A - 2019-20'!$F$2)</f>
        <v>4395.5200000000004</v>
      </c>
    </row>
    <row r="20" spans="1:5" ht="17" thickBot="1" x14ac:dyDescent="0.25">
      <c r="A20" s="73"/>
      <c r="B20" s="74" t="s">
        <v>10</v>
      </c>
      <c r="C20" s="67">
        <f>SUM('Sched A - 2017-19'!C19*'Sched A - 2019-20'!$F$2)</f>
        <v>1787.8009999999999</v>
      </c>
      <c r="D20" s="67">
        <f>SUM('Sched A - 2017-19'!D19*'Sched A - 2019-20'!$F$2)</f>
        <v>1981.5796</v>
      </c>
      <c r="E20" s="68">
        <f>SUM('Sched A - 2017-19'!E19*'Sched A - 2019-20'!$F$2)</f>
        <v>2197.8509000000004</v>
      </c>
    </row>
    <row r="21" spans="1:5" x14ac:dyDescent="0.2">
      <c r="A21" s="70">
        <v>2</v>
      </c>
      <c r="B21" s="71" t="s">
        <v>8</v>
      </c>
      <c r="C21" s="63">
        <f>SUM('Sched A - 2017-19'!C20*'Sched A - 2019-20'!$F$2)</f>
        <v>40786.83</v>
      </c>
      <c r="D21" s="63">
        <f>SUM('Sched A - 2017-19'!D20*'Sched A - 2019-20'!$F$2)</f>
        <v>45207.6</v>
      </c>
      <c r="E21" s="64">
        <f>SUM('Sched A - 2017-19'!E20*'Sched A - 2019-20'!$F$2)</f>
        <v>50130.340000000004</v>
      </c>
    </row>
    <row r="22" spans="1:5" x14ac:dyDescent="0.2">
      <c r="A22" s="72"/>
      <c r="B22" s="18" t="s">
        <v>9</v>
      </c>
      <c r="C22" s="12">
        <f>SUM('Sched A - 2017-19'!C21*'Sched A - 2019-20'!$F$2)</f>
        <v>3398.65</v>
      </c>
      <c r="D22" s="12">
        <f>SUM('Sched A - 2017-19'!D21*'Sched A - 2019-20'!$F$2)</f>
        <v>3767.3</v>
      </c>
      <c r="E22" s="66">
        <f>SUM('Sched A - 2017-19'!E21*'Sched A - 2019-20'!$F$2)</f>
        <v>4177.3599999999997</v>
      </c>
    </row>
    <row r="23" spans="1:5" ht="17" thickBot="1" x14ac:dyDescent="0.25">
      <c r="A23" s="73"/>
      <c r="B23" s="74" t="s">
        <v>10</v>
      </c>
      <c r="C23" s="67">
        <f>SUM('Sched A - 2017-19'!C22*'Sched A - 2019-20'!$F$2)</f>
        <v>1699.4360999999999</v>
      </c>
      <c r="D23" s="67">
        <f>SUM('Sched A - 2017-19'!D22*'Sched A - 2019-20'!$F$2)</f>
        <v>1883.6601000000001</v>
      </c>
      <c r="E23" s="68">
        <f>SUM('Sched A - 2017-19'!E22*'Sched A - 2019-20'!$F$2)</f>
        <v>2088.7608</v>
      </c>
    </row>
    <row r="24" spans="1:5" x14ac:dyDescent="0.2">
      <c r="A24" s="70">
        <v>1</v>
      </c>
      <c r="B24" s="71" t="s">
        <v>8</v>
      </c>
      <c r="C24" s="63">
        <f>SUM('Sched A - 2017-19'!C23*'Sched A - 2019-20'!$F$2)</f>
        <v>38508.269999999997</v>
      </c>
      <c r="D24" s="63">
        <f>SUM('Sched A - 2017-19'!D23*'Sched A - 2019-20'!$F$2)</f>
        <v>41262.54</v>
      </c>
      <c r="E24" s="64">
        <f>SUM('Sched A - 2017-19'!E23*'Sched A - 2019-20'!$F$2)</f>
        <v>44192.55</v>
      </c>
    </row>
    <row r="25" spans="1:5" x14ac:dyDescent="0.2">
      <c r="A25" s="72"/>
      <c r="B25" s="18" t="s">
        <v>9</v>
      </c>
      <c r="C25" s="12">
        <f>SUM('Sched A - 2017-19'!C24*'Sched A - 2019-20'!$F$2)</f>
        <v>3208.77</v>
      </c>
      <c r="D25" s="12">
        <f>SUM('Sched A - 2017-19'!D24*'Sched A - 2019-20'!$F$2)</f>
        <v>3439.05</v>
      </c>
      <c r="E25" s="66">
        <f>SUM('Sched A - 2017-19'!E24*'Sched A - 2019-20'!$F$2)</f>
        <v>3682.46</v>
      </c>
    </row>
    <row r="26" spans="1:5" ht="17" thickBot="1" x14ac:dyDescent="0.25">
      <c r="A26" s="73"/>
      <c r="B26" s="74" t="s">
        <v>10</v>
      </c>
      <c r="C26" s="67">
        <f>SUM('Sched A - 2017-19'!C25*'Sched A - 2019-20'!$F$2)</f>
        <v>1604.4960999999998</v>
      </c>
      <c r="D26" s="67">
        <f>SUM('Sched A - 2017-19'!D25*'Sched A - 2019-20'!$F$2)</f>
        <v>1719.2725</v>
      </c>
      <c r="E26" s="68">
        <f>SUM('Sched A - 2017-19'!E25*'Sched A - 2019-20'!$F$2)</f>
        <v>1841.3714000000002</v>
      </c>
    </row>
  </sheetData>
  <mergeCells count="9">
    <mergeCell ref="B1:E1"/>
    <mergeCell ref="A18:A20"/>
    <mergeCell ref="A21:A23"/>
    <mergeCell ref="A24:A26"/>
    <mergeCell ref="A3:A5"/>
    <mergeCell ref="A6:A8"/>
    <mergeCell ref="A9:A11"/>
    <mergeCell ref="A12:A14"/>
    <mergeCell ref="A15:A1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08BD-7E82-A948-B9A2-54AAA29F17AE}">
  <dimension ref="A1:R26"/>
  <sheetViews>
    <sheetView showRuler="0" zoomScale="150" zoomScaleNormal="150" zoomScalePageLayoutView="180" workbookViewId="0">
      <selection activeCell="N1" sqref="N1:Q1"/>
    </sheetView>
  </sheetViews>
  <sheetFormatPr baseColWidth="10" defaultRowHeight="16" x14ac:dyDescent="0.2"/>
  <cols>
    <col min="1" max="1" width="2.1640625" bestFit="1" customWidth="1"/>
    <col min="2" max="2" width="13.5" style="8" bestFit="1" customWidth="1"/>
    <col min="6" max="6" width="3.6640625" customWidth="1"/>
    <col min="7" max="7" width="2.1640625" bestFit="1" customWidth="1"/>
    <col min="8" max="8" width="13.5" style="8" bestFit="1" customWidth="1"/>
    <col min="12" max="12" width="3.83203125" customWidth="1"/>
    <col min="13" max="13" width="2.1640625" bestFit="1" customWidth="1"/>
    <col min="14" max="14" width="13.5" style="8" bestFit="1" customWidth="1"/>
  </cols>
  <sheetData>
    <row r="1" spans="1:18" x14ac:dyDescent="0.2">
      <c r="B1" s="60" t="s">
        <v>28</v>
      </c>
      <c r="C1" s="60"/>
      <c r="D1" s="60"/>
      <c r="E1" s="60"/>
      <c r="H1" s="60" t="s">
        <v>29</v>
      </c>
      <c r="I1" s="60"/>
      <c r="J1" s="60"/>
      <c r="K1" s="60"/>
      <c r="N1" s="60" t="s">
        <v>30</v>
      </c>
      <c r="O1" s="60"/>
      <c r="P1" s="60"/>
      <c r="Q1" s="60"/>
    </row>
    <row r="2" spans="1:18" ht="17" thickBot="1" x14ac:dyDescent="0.25">
      <c r="A2" s="9"/>
      <c r="B2" s="10"/>
      <c r="C2" s="11" t="s">
        <v>11</v>
      </c>
      <c r="D2" s="11" t="s">
        <v>12</v>
      </c>
      <c r="E2" s="11" t="s">
        <v>13</v>
      </c>
      <c r="F2" s="75">
        <v>1.01</v>
      </c>
      <c r="G2" s="9"/>
      <c r="H2" s="10"/>
      <c r="I2" s="11" t="s">
        <v>11</v>
      </c>
      <c r="J2" s="11" t="s">
        <v>12</v>
      </c>
      <c r="K2" s="11" t="s">
        <v>13</v>
      </c>
      <c r="L2" s="75">
        <v>1.0125</v>
      </c>
      <c r="M2" s="9"/>
      <c r="N2" s="10"/>
      <c r="O2" s="11" t="s">
        <v>11</v>
      </c>
      <c r="P2" s="11" t="s">
        <v>12</v>
      </c>
      <c r="Q2" s="11" t="s">
        <v>13</v>
      </c>
      <c r="R2" s="75">
        <v>1.0149999999999999</v>
      </c>
    </row>
    <row r="3" spans="1:18" x14ac:dyDescent="0.2">
      <c r="A3" s="57">
        <v>8</v>
      </c>
      <c r="B3" s="62" t="s">
        <v>8</v>
      </c>
      <c r="C3" s="63">
        <f>SUM('Sched A - 2017-19'!C2*'Sched A - 2020-24'!$F$2)</f>
        <v>62929.06</v>
      </c>
      <c r="D3" s="63">
        <f>SUM('Sched A - 2017-19'!D2*'Sched A - 2020-24'!$F$2)</f>
        <v>69770.8</v>
      </c>
      <c r="E3" s="64">
        <f>SUM('Sched A - 2017-19'!E2*'Sched A - 2020-24'!$F$2)</f>
        <v>77374.080000000002</v>
      </c>
      <c r="G3" s="57">
        <v>8</v>
      </c>
      <c r="H3" s="62" t="s">
        <v>8</v>
      </c>
      <c r="I3" s="77">
        <f>SUM(C3*$L$2)</f>
        <v>63715.673249999993</v>
      </c>
      <c r="J3" s="78">
        <f t="shared" ref="J3:K3" si="0">SUM(D3*$L$2)</f>
        <v>70642.934999999998</v>
      </c>
      <c r="K3" s="79">
        <f t="shared" si="0"/>
        <v>78341.255999999994</v>
      </c>
      <c r="M3" s="57">
        <v>8</v>
      </c>
      <c r="N3" s="62" t="s">
        <v>8</v>
      </c>
      <c r="O3" s="77">
        <f>SUM(I3*$R$2)</f>
        <v>64671.408348749988</v>
      </c>
      <c r="P3" s="78">
        <f t="shared" ref="P3:Q3" si="1">SUM(J3*$R$2)</f>
        <v>71702.579024999985</v>
      </c>
      <c r="Q3" s="79">
        <f t="shared" si="1"/>
        <v>79516.374839999989</v>
      </c>
    </row>
    <row r="4" spans="1:18" x14ac:dyDescent="0.2">
      <c r="A4" s="58"/>
      <c r="B4" s="65" t="s">
        <v>9</v>
      </c>
      <c r="C4" s="12">
        <f>SUM('Sched A - 2017-19'!C3*'Sched A - 2020-24'!$F$2)</f>
        <v>5243.92</v>
      </c>
      <c r="D4" s="12">
        <f>SUM('Sched A - 2017-19'!D3*'Sched A - 2020-24'!$F$2)</f>
        <v>5814.57</v>
      </c>
      <c r="E4" s="66">
        <f>SUM('Sched A - 2017-19'!E3*'Sched A - 2020-24'!$F$2)</f>
        <v>6447.84</v>
      </c>
      <c r="G4" s="58"/>
      <c r="H4" s="65" t="s">
        <v>9</v>
      </c>
      <c r="I4" s="80">
        <f t="shared" ref="I4:I26" si="2">SUM(C4*$L$2)</f>
        <v>5309.4690000000001</v>
      </c>
      <c r="J4" s="61">
        <f t="shared" ref="J4:J26" si="3">SUM(D4*$L$2)</f>
        <v>5887.2521249999991</v>
      </c>
      <c r="K4" s="81">
        <f t="shared" ref="K4:K26" si="4">SUM(E4*$L$2)</f>
        <v>6528.4380000000001</v>
      </c>
      <c r="M4" s="58"/>
      <c r="N4" s="65" t="s">
        <v>9</v>
      </c>
      <c r="O4" s="80">
        <f t="shared" ref="O4:O26" si="5">SUM(I4*$R$2)</f>
        <v>5389.1110349999999</v>
      </c>
      <c r="P4" s="61">
        <f t="shared" ref="P4:P26" si="6">SUM(J4*$R$2)</f>
        <v>5975.5609068749982</v>
      </c>
      <c r="Q4" s="81">
        <f t="shared" ref="Q4:Q26" si="7">SUM(K4*$R$2)</f>
        <v>6626.3645699999997</v>
      </c>
    </row>
    <row r="5" spans="1:18" ht="17" thickBot="1" x14ac:dyDescent="0.25">
      <c r="A5" s="58"/>
      <c r="B5" s="69" t="s">
        <v>10</v>
      </c>
      <c r="C5" s="12">
        <f>SUM('Sched A - 2017-19'!C4*'Sched A - 2020-24'!$F$2)</f>
        <v>2622.0407999999998</v>
      </c>
      <c r="D5" s="12">
        <f>SUM('Sched A - 2017-19'!D4*'Sched A - 2020-24'!$F$2)</f>
        <v>2907.1133</v>
      </c>
      <c r="E5" s="66">
        <f>SUM('Sched A - 2017-19'!E4*'Sched A - 2020-24'!$F$2)</f>
        <v>3223.9098999999997</v>
      </c>
      <c r="G5" s="58"/>
      <c r="H5" s="69" t="s">
        <v>10</v>
      </c>
      <c r="I5" s="82">
        <f t="shared" si="2"/>
        <v>2654.8163099999997</v>
      </c>
      <c r="J5" s="67">
        <f t="shared" si="3"/>
        <v>2943.4522162499998</v>
      </c>
      <c r="K5" s="68">
        <f t="shared" si="4"/>
        <v>3264.2087737499996</v>
      </c>
      <c r="M5" s="58"/>
      <c r="N5" s="69" t="s">
        <v>10</v>
      </c>
      <c r="O5" s="82">
        <f t="shared" si="5"/>
        <v>2694.6385546499996</v>
      </c>
      <c r="P5" s="67">
        <f t="shared" si="6"/>
        <v>2987.6039994937496</v>
      </c>
      <c r="Q5" s="68">
        <f t="shared" si="7"/>
        <v>3313.1719053562492</v>
      </c>
    </row>
    <row r="6" spans="1:18" x14ac:dyDescent="0.2">
      <c r="A6" s="70">
        <v>7</v>
      </c>
      <c r="B6" s="71" t="s">
        <v>8</v>
      </c>
      <c r="C6" s="63">
        <f>SUM('Sched A - 2017-19'!C5*'Sched A - 2020-24'!$F$2)</f>
        <v>59836.44</v>
      </c>
      <c r="D6" s="63">
        <f>SUM('Sched A - 2017-19'!D5*'Sched A - 2020-24'!$F$2)</f>
        <v>66335.789999999994</v>
      </c>
      <c r="E6" s="64">
        <f>SUM('Sched A - 2017-19'!E5*'Sched A - 2020-24'!$F$2)</f>
        <v>73558.3</v>
      </c>
      <c r="G6" s="70">
        <v>7</v>
      </c>
      <c r="H6" s="71" t="s">
        <v>8</v>
      </c>
      <c r="I6" s="77">
        <f t="shared" si="2"/>
        <v>60584.395499999999</v>
      </c>
      <c r="J6" s="78">
        <f t="shared" si="3"/>
        <v>67164.987374999997</v>
      </c>
      <c r="K6" s="79">
        <f t="shared" si="4"/>
        <v>74477.778749999998</v>
      </c>
      <c r="M6" s="70">
        <v>7</v>
      </c>
      <c r="N6" s="71" t="s">
        <v>8</v>
      </c>
      <c r="O6" s="77">
        <f t="shared" si="5"/>
        <v>61493.16143249999</v>
      </c>
      <c r="P6" s="78">
        <f t="shared" si="6"/>
        <v>68172.462185624987</v>
      </c>
      <c r="Q6" s="79">
        <f t="shared" si="7"/>
        <v>75594.945431249987</v>
      </c>
    </row>
    <row r="7" spans="1:18" x14ac:dyDescent="0.2">
      <c r="A7" s="72"/>
      <c r="B7" s="18" t="s">
        <v>9</v>
      </c>
      <c r="C7" s="12">
        <f>SUM('Sched A - 2017-19'!C6*'Sched A - 2020-24'!$F$2)</f>
        <v>4986.37</v>
      </c>
      <c r="D7" s="12">
        <f>SUM('Sched A - 2017-19'!D6*'Sched A - 2020-24'!$F$2)</f>
        <v>5527.7300000000005</v>
      </c>
      <c r="E7" s="66">
        <f>SUM('Sched A - 2017-19'!E6*'Sched A - 2020-24'!$F$2)</f>
        <v>6129.69</v>
      </c>
      <c r="G7" s="72"/>
      <c r="H7" s="18" t="s">
        <v>9</v>
      </c>
      <c r="I7" s="80">
        <f t="shared" si="2"/>
        <v>5048.6996249999993</v>
      </c>
      <c r="J7" s="61">
        <f t="shared" si="3"/>
        <v>5596.8266250000006</v>
      </c>
      <c r="K7" s="81">
        <f t="shared" si="4"/>
        <v>6206.3111249999993</v>
      </c>
      <c r="M7" s="72"/>
      <c r="N7" s="18" t="s">
        <v>9</v>
      </c>
      <c r="O7" s="80">
        <f t="shared" si="5"/>
        <v>5124.4301193749989</v>
      </c>
      <c r="P7" s="61">
        <f t="shared" si="6"/>
        <v>5680.7790243750005</v>
      </c>
      <c r="Q7" s="81">
        <f t="shared" si="7"/>
        <v>6299.4057918749986</v>
      </c>
    </row>
    <row r="8" spans="1:18" ht="17" thickBot="1" x14ac:dyDescent="0.25">
      <c r="A8" s="73"/>
      <c r="B8" s="74" t="s">
        <v>10</v>
      </c>
      <c r="C8" s="67">
        <f>SUM('Sched A - 2017-19'!C7*'Sched A - 2020-24'!$F$2)</f>
        <v>2493.1648</v>
      </c>
      <c r="D8" s="67">
        <f>SUM('Sched A - 2017-19'!D7*'Sched A - 2020-24'!$F$2)</f>
        <v>2763.9861999999998</v>
      </c>
      <c r="E8" s="68">
        <f>SUM('Sched A - 2017-19'!E7*'Sched A - 2020-24'!$F$2)</f>
        <v>3064.9459999999999</v>
      </c>
      <c r="G8" s="73"/>
      <c r="H8" s="74" t="s">
        <v>10</v>
      </c>
      <c r="I8" s="82">
        <f t="shared" si="2"/>
        <v>2524.3293599999997</v>
      </c>
      <c r="J8" s="67">
        <f t="shared" si="3"/>
        <v>2798.5360274999998</v>
      </c>
      <c r="K8" s="68">
        <f t="shared" si="4"/>
        <v>3103.2578249999997</v>
      </c>
      <c r="M8" s="73"/>
      <c r="N8" s="74" t="s">
        <v>10</v>
      </c>
      <c r="O8" s="82">
        <f t="shared" si="5"/>
        <v>2562.1943003999995</v>
      </c>
      <c r="P8" s="67">
        <f t="shared" si="6"/>
        <v>2840.5140679124997</v>
      </c>
      <c r="Q8" s="68">
        <f t="shared" si="7"/>
        <v>3149.8066923749993</v>
      </c>
    </row>
    <row r="9" spans="1:18" x14ac:dyDescent="0.2">
      <c r="A9" s="70">
        <v>6</v>
      </c>
      <c r="B9" s="71" t="s">
        <v>8</v>
      </c>
      <c r="C9" s="63">
        <f>SUM('Sched A - 2017-19'!C8*'Sched A - 2020-24'!$F$2)</f>
        <v>55907.54</v>
      </c>
      <c r="D9" s="63">
        <f>SUM('Sched A - 2017-19'!D8*'Sched A - 2020-24'!$F$2)</f>
        <v>62000.87</v>
      </c>
      <c r="E9" s="64">
        <f>SUM('Sched A - 2017-19'!E8*'Sched A - 2020-24'!$F$2)</f>
        <v>68727.47</v>
      </c>
      <c r="G9" s="70">
        <v>6</v>
      </c>
      <c r="H9" s="71" t="s">
        <v>8</v>
      </c>
      <c r="I9" s="77">
        <f t="shared" si="2"/>
        <v>56606.384249999996</v>
      </c>
      <c r="J9" s="78">
        <f t="shared" si="3"/>
        <v>62775.880875000003</v>
      </c>
      <c r="K9" s="79">
        <f t="shared" si="4"/>
        <v>69586.563374999998</v>
      </c>
      <c r="M9" s="70">
        <v>6</v>
      </c>
      <c r="N9" s="71" t="s">
        <v>8</v>
      </c>
      <c r="O9" s="77">
        <f t="shared" si="5"/>
        <v>57455.480013749991</v>
      </c>
      <c r="P9" s="78">
        <f t="shared" si="6"/>
        <v>63717.519088124995</v>
      </c>
      <c r="Q9" s="79">
        <f t="shared" si="7"/>
        <v>70630.36182562499</v>
      </c>
    </row>
    <row r="10" spans="1:18" x14ac:dyDescent="0.2">
      <c r="A10" s="72"/>
      <c r="B10" s="18" t="s">
        <v>9</v>
      </c>
      <c r="C10" s="12">
        <f>SUM('Sched A - 2017-19'!C9*'Sched A - 2020-24'!$F$2)</f>
        <v>4659.13</v>
      </c>
      <c r="D10" s="12">
        <f>SUM('Sched A - 2017-19'!D9*'Sched A - 2020-24'!$F$2)</f>
        <v>5167.16</v>
      </c>
      <c r="E10" s="66">
        <f>SUM('Sched A - 2017-19'!E9*'Sched A - 2020-24'!$F$2)</f>
        <v>5727.71</v>
      </c>
      <c r="G10" s="72"/>
      <c r="H10" s="18" t="s">
        <v>9</v>
      </c>
      <c r="I10" s="80">
        <f t="shared" si="2"/>
        <v>4717.3691250000002</v>
      </c>
      <c r="J10" s="61">
        <f t="shared" si="3"/>
        <v>5231.7494999999999</v>
      </c>
      <c r="K10" s="81">
        <f t="shared" si="4"/>
        <v>5799.3063750000001</v>
      </c>
      <c r="M10" s="72"/>
      <c r="N10" s="18" t="s">
        <v>9</v>
      </c>
      <c r="O10" s="80">
        <f t="shared" si="5"/>
        <v>4788.1296618749993</v>
      </c>
      <c r="P10" s="61">
        <f t="shared" si="6"/>
        <v>5310.2257424999998</v>
      </c>
      <c r="Q10" s="81">
        <f t="shared" si="7"/>
        <v>5886.2959706249994</v>
      </c>
    </row>
    <row r="11" spans="1:18" ht="17" thickBot="1" x14ac:dyDescent="0.25">
      <c r="A11" s="73"/>
      <c r="B11" s="74" t="s">
        <v>10</v>
      </c>
      <c r="C11" s="67">
        <f>SUM('Sched A - 2017-19'!C10*'Sched A - 2020-24'!$F$2)</f>
        <v>2329.4841999999999</v>
      </c>
      <c r="D11" s="67">
        <f>SUM('Sched A - 2017-19'!D10*'Sched A - 2020-24'!$F$2)</f>
        <v>2583.3881000000001</v>
      </c>
      <c r="E11" s="68">
        <f>SUM('Sched A - 2017-19'!E10*'Sched A - 2020-24'!$F$2)</f>
        <v>2863.6328000000003</v>
      </c>
      <c r="G11" s="73"/>
      <c r="H11" s="74" t="s">
        <v>10</v>
      </c>
      <c r="I11" s="82">
        <f t="shared" si="2"/>
        <v>2358.6027525</v>
      </c>
      <c r="J11" s="67">
        <f t="shared" si="3"/>
        <v>2615.6804512499998</v>
      </c>
      <c r="K11" s="68">
        <f t="shared" si="4"/>
        <v>2899.42821</v>
      </c>
      <c r="M11" s="73"/>
      <c r="N11" s="74" t="s">
        <v>10</v>
      </c>
      <c r="O11" s="82">
        <f t="shared" si="5"/>
        <v>2393.9817937874996</v>
      </c>
      <c r="P11" s="67">
        <f t="shared" si="6"/>
        <v>2654.9156580187496</v>
      </c>
      <c r="Q11" s="68">
        <f t="shared" si="7"/>
        <v>2942.9196331499998</v>
      </c>
    </row>
    <row r="12" spans="1:18" x14ac:dyDescent="0.2">
      <c r="A12" s="70">
        <v>5</v>
      </c>
      <c r="B12" s="71" t="s">
        <v>8</v>
      </c>
      <c r="C12" s="63">
        <f>SUM('Sched A - 2017-19'!C11*'Sched A - 2020-24'!$F$2)</f>
        <v>51259.520000000004</v>
      </c>
      <c r="D12" s="63">
        <f>SUM('Sched A - 2017-19'!D11*'Sched A - 2020-24'!$F$2)</f>
        <v>56832.7</v>
      </c>
      <c r="E12" s="64">
        <f>SUM('Sched A - 2017-19'!E11*'Sched A - 2020-24'!$F$2)</f>
        <v>62995.72</v>
      </c>
      <c r="G12" s="70">
        <v>5</v>
      </c>
      <c r="H12" s="71" t="s">
        <v>8</v>
      </c>
      <c r="I12" s="77">
        <f t="shared" si="2"/>
        <v>51900.264000000003</v>
      </c>
      <c r="J12" s="78">
        <f t="shared" si="3"/>
        <v>57543.108749999992</v>
      </c>
      <c r="K12" s="79">
        <f t="shared" si="4"/>
        <v>63783.166499999999</v>
      </c>
      <c r="M12" s="70">
        <v>5</v>
      </c>
      <c r="N12" s="71" t="s">
        <v>8</v>
      </c>
      <c r="O12" s="77">
        <f t="shared" si="5"/>
        <v>52678.767959999997</v>
      </c>
      <c r="P12" s="78">
        <f t="shared" si="6"/>
        <v>58406.25538124999</v>
      </c>
      <c r="Q12" s="79">
        <f t="shared" si="7"/>
        <v>64739.913997499993</v>
      </c>
    </row>
    <row r="13" spans="1:18" x14ac:dyDescent="0.2">
      <c r="A13" s="72"/>
      <c r="B13" s="18" t="s">
        <v>9</v>
      </c>
      <c r="C13" s="12">
        <f>SUM('Sched A - 2017-19'!C12*'Sched A - 2020-24'!$F$2)</f>
        <v>4271.29</v>
      </c>
      <c r="D13" s="12">
        <f>SUM('Sched A - 2017-19'!D12*'Sched A - 2020-24'!$F$2)</f>
        <v>4735.8900000000003</v>
      </c>
      <c r="E13" s="66">
        <f>SUM('Sched A - 2017-19'!E12*'Sched A - 2020-24'!$F$2)</f>
        <v>5249.9800000000005</v>
      </c>
      <c r="G13" s="72"/>
      <c r="H13" s="18" t="s">
        <v>9</v>
      </c>
      <c r="I13" s="80">
        <f t="shared" si="2"/>
        <v>4324.6811250000001</v>
      </c>
      <c r="J13" s="61">
        <f t="shared" si="3"/>
        <v>4795.0886250000003</v>
      </c>
      <c r="K13" s="81">
        <f t="shared" si="4"/>
        <v>5315.6047500000004</v>
      </c>
      <c r="M13" s="72"/>
      <c r="N13" s="18" t="s">
        <v>9</v>
      </c>
      <c r="O13" s="80">
        <f t="shared" si="5"/>
        <v>4389.5513418749997</v>
      </c>
      <c r="P13" s="61">
        <f t="shared" si="6"/>
        <v>4867.0149543749994</v>
      </c>
      <c r="Q13" s="81">
        <f t="shared" si="7"/>
        <v>5395.3388212499995</v>
      </c>
    </row>
    <row r="14" spans="1:18" ht="17" thickBot="1" x14ac:dyDescent="0.25">
      <c r="A14" s="73"/>
      <c r="B14" s="74" t="s">
        <v>10</v>
      </c>
      <c r="C14" s="67">
        <f>SUM('Sched A - 2017-19'!C13*'Sched A - 2020-24'!$F$2)</f>
        <v>2135.8267999999998</v>
      </c>
      <c r="D14" s="67">
        <f>SUM('Sched A - 2017-19'!D13*'Sched A - 2020-24'!$F$2)</f>
        <v>2368.0359000000003</v>
      </c>
      <c r="E14" s="68">
        <f>SUM('Sched A - 2017-19'!E13*'Sched A - 2020-24'!$F$2)</f>
        <v>2624.8082000000004</v>
      </c>
      <c r="G14" s="73"/>
      <c r="H14" s="74" t="s">
        <v>10</v>
      </c>
      <c r="I14" s="82">
        <f t="shared" si="2"/>
        <v>2162.5246349999998</v>
      </c>
      <c r="J14" s="67">
        <f t="shared" si="3"/>
        <v>2397.6363487500003</v>
      </c>
      <c r="K14" s="68">
        <f t="shared" si="4"/>
        <v>2657.6183025000005</v>
      </c>
      <c r="M14" s="73"/>
      <c r="N14" s="74" t="s">
        <v>10</v>
      </c>
      <c r="O14" s="82">
        <f t="shared" si="5"/>
        <v>2194.9625045249995</v>
      </c>
      <c r="P14" s="67">
        <f t="shared" si="6"/>
        <v>2433.60089398125</v>
      </c>
      <c r="Q14" s="68">
        <f t="shared" si="7"/>
        <v>2697.4825770375001</v>
      </c>
    </row>
    <row r="15" spans="1:18" x14ac:dyDescent="0.2">
      <c r="A15" s="70">
        <v>4</v>
      </c>
      <c r="B15" s="71" t="s">
        <v>8</v>
      </c>
      <c r="C15" s="63">
        <f>SUM('Sched A - 2017-19'!C14*'Sched A - 2020-24'!$F$2)</f>
        <v>46586.25</v>
      </c>
      <c r="D15" s="63">
        <f>SUM('Sched A - 2017-19'!D14*'Sched A - 2020-24'!$F$2)</f>
        <v>51661.5</v>
      </c>
      <c r="E15" s="64">
        <f>SUM('Sched A - 2017-19'!E14*'Sched A - 2020-24'!$F$2)</f>
        <v>57261.95</v>
      </c>
      <c r="G15" s="70">
        <v>4</v>
      </c>
      <c r="H15" s="71" t="s">
        <v>8</v>
      </c>
      <c r="I15" s="77">
        <f t="shared" si="2"/>
        <v>47168.578125</v>
      </c>
      <c r="J15" s="78">
        <f t="shared" si="3"/>
        <v>52307.268749999996</v>
      </c>
      <c r="K15" s="79">
        <f t="shared" si="4"/>
        <v>57977.724374999998</v>
      </c>
      <c r="M15" s="70">
        <v>4</v>
      </c>
      <c r="N15" s="71" t="s">
        <v>8</v>
      </c>
      <c r="O15" s="77">
        <f t="shared" si="5"/>
        <v>47876.106796874992</v>
      </c>
      <c r="P15" s="78">
        <f t="shared" si="6"/>
        <v>53091.87778124999</v>
      </c>
      <c r="Q15" s="79">
        <f t="shared" si="7"/>
        <v>58847.390240624991</v>
      </c>
    </row>
    <row r="16" spans="1:18" x14ac:dyDescent="0.2">
      <c r="A16" s="72"/>
      <c r="B16" s="18" t="s">
        <v>9</v>
      </c>
      <c r="C16" s="12">
        <f>SUM('Sched A - 2017-19'!C15*'Sched A - 2020-24'!$F$2)</f>
        <v>3882.44</v>
      </c>
      <c r="D16" s="12">
        <f>SUM('Sched A - 2017-19'!D15*'Sched A - 2020-24'!$F$2)</f>
        <v>4305.63</v>
      </c>
      <c r="E16" s="66">
        <f>SUM('Sched A - 2017-19'!E15*'Sched A - 2020-24'!$F$2)</f>
        <v>4772.25</v>
      </c>
      <c r="G16" s="72"/>
      <c r="H16" s="18" t="s">
        <v>9</v>
      </c>
      <c r="I16" s="80">
        <f t="shared" si="2"/>
        <v>3930.9704999999999</v>
      </c>
      <c r="J16" s="61">
        <f t="shared" si="3"/>
        <v>4359.4503750000003</v>
      </c>
      <c r="K16" s="81">
        <f t="shared" si="4"/>
        <v>4831.9031249999998</v>
      </c>
      <c r="M16" s="72"/>
      <c r="N16" s="18" t="s">
        <v>9</v>
      </c>
      <c r="O16" s="80">
        <f t="shared" si="5"/>
        <v>3989.9350574999994</v>
      </c>
      <c r="P16" s="61">
        <f t="shared" si="6"/>
        <v>4424.8421306250002</v>
      </c>
      <c r="Q16" s="81">
        <f t="shared" si="7"/>
        <v>4904.3816718749995</v>
      </c>
    </row>
    <row r="17" spans="1:17" ht="17" thickBot="1" x14ac:dyDescent="0.25">
      <c r="A17" s="73"/>
      <c r="B17" s="74" t="s">
        <v>10</v>
      </c>
      <c r="C17" s="67">
        <f>SUM('Sched A - 2017-19'!C16*'Sched A - 2020-24'!$F$2)</f>
        <v>1941.0785999999998</v>
      </c>
      <c r="D17" s="67">
        <f>SUM('Sched A - 2017-19'!D16*'Sched A - 2020-24'!$F$2)</f>
        <v>2152.5826999999999</v>
      </c>
      <c r="E17" s="68">
        <f>SUM('Sched A - 2017-19'!E16*'Sched A - 2020-24'!$F$2)</f>
        <v>2385.9230000000002</v>
      </c>
      <c r="G17" s="73"/>
      <c r="H17" s="74" t="s">
        <v>10</v>
      </c>
      <c r="I17" s="82">
        <f t="shared" si="2"/>
        <v>1965.3420824999998</v>
      </c>
      <c r="J17" s="67">
        <f t="shared" si="3"/>
        <v>2179.4899837499997</v>
      </c>
      <c r="K17" s="68">
        <f t="shared" si="4"/>
        <v>2415.7470375000003</v>
      </c>
      <c r="M17" s="73"/>
      <c r="N17" s="74" t="s">
        <v>10</v>
      </c>
      <c r="O17" s="82">
        <f t="shared" si="5"/>
        <v>1994.8222137374996</v>
      </c>
      <c r="P17" s="67">
        <f t="shared" si="6"/>
        <v>2212.1823335062495</v>
      </c>
      <c r="Q17" s="68">
        <f t="shared" si="7"/>
        <v>2451.9832430625002</v>
      </c>
    </row>
    <row r="18" spans="1:17" x14ac:dyDescent="0.2">
      <c r="A18" s="70">
        <v>3</v>
      </c>
      <c r="B18" s="71" t="s">
        <v>8</v>
      </c>
      <c r="C18" s="63">
        <f>SUM('Sched A - 2017-19'!C17*'Sched A - 2020-24'!$F$2)</f>
        <v>42907.83</v>
      </c>
      <c r="D18" s="63">
        <f>SUM('Sched A - 2017-19'!D17*'Sched A - 2020-24'!$F$2)</f>
        <v>47557.87</v>
      </c>
      <c r="E18" s="64">
        <f>SUM('Sched A - 2017-19'!E17*'Sched A - 2020-24'!$F$2)</f>
        <v>52748.26</v>
      </c>
      <c r="G18" s="70">
        <v>3</v>
      </c>
      <c r="H18" s="71" t="s">
        <v>8</v>
      </c>
      <c r="I18" s="77">
        <f t="shared" si="2"/>
        <v>43444.177875000001</v>
      </c>
      <c r="J18" s="78">
        <f t="shared" si="3"/>
        <v>48152.343375000004</v>
      </c>
      <c r="K18" s="79">
        <f t="shared" si="4"/>
        <v>53407.613250000002</v>
      </c>
      <c r="M18" s="70">
        <v>3</v>
      </c>
      <c r="N18" s="71" t="s">
        <v>8</v>
      </c>
      <c r="O18" s="77">
        <f t="shared" si="5"/>
        <v>44095.840543124999</v>
      </c>
      <c r="P18" s="78">
        <f t="shared" si="6"/>
        <v>48874.628525624998</v>
      </c>
      <c r="Q18" s="79">
        <f t="shared" si="7"/>
        <v>54208.727448749996</v>
      </c>
    </row>
    <row r="19" spans="1:17" x14ac:dyDescent="0.2">
      <c r="A19" s="72"/>
      <c r="B19" s="18" t="s">
        <v>9</v>
      </c>
      <c r="C19" s="12">
        <f>SUM('Sched A - 2017-19'!C18*'Sched A - 2020-24'!$F$2)</f>
        <v>3575.4</v>
      </c>
      <c r="D19" s="12">
        <f>SUM('Sched A - 2017-19'!D18*'Sched A - 2020-24'!$F$2)</f>
        <v>3963.2400000000002</v>
      </c>
      <c r="E19" s="66">
        <f>SUM('Sched A - 2017-19'!E18*'Sched A - 2020-24'!$F$2)</f>
        <v>4395.5200000000004</v>
      </c>
      <c r="G19" s="72"/>
      <c r="H19" s="18" t="s">
        <v>9</v>
      </c>
      <c r="I19" s="80">
        <f t="shared" si="2"/>
        <v>3620.0924999999997</v>
      </c>
      <c r="J19" s="61">
        <f t="shared" si="3"/>
        <v>4012.7804999999998</v>
      </c>
      <c r="K19" s="81">
        <f t="shared" si="4"/>
        <v>4450.4639999999999</v>
      </c>
      <c r="M19" s="72"/>
      <c r="N19" s="18" t="s">
        <v>9</v>
      </c>
      <c r="O19" s="80">
        <f t="shared" si="5"/>
        <v>3674.3938874999994</v>
      </c>
      <c r="P19" s="61">
        <f t="shared" si="6"/>
        <v>4072.9722074999995</v>
      </c>
      <c r="Q19" s="81">
        <f t="shared" si="7"/>
        <v>4517.2209599999996</v>
      </c>
    </row>
    <row r="20" spans="1:17" ht="17" thickBot="1" x14ac:dyDescent="0.25">
      <c r="A20" s="73"/>
      <c r="B20" s="74" t="s">
        <v>10</v>
      </c>
      <c r="C20" s="67">
        <f>SUM('Sched A - 2017-19'!C19*'Sched A - 2020-24'!$F$2)</f>
        <v>1787.8009999999999</v>
      </c>
      <c r="D20" s="67">
        <f>SUM('Sched A - 2017-19'!D19*'Sched A - 2020-24'!$F$2)</f>
        <v>1981.5796</v>
      </c>
      <c r="E20" s="68">
        <f>SUM('Sched A - 2017-19'!E19*'Sched A - 2020-24'!$F$2)</f>
        <v>2197.8509000000004</v>
      </c>
      <c r="G20" s="73"/>
      <c r="H20" s="74" t="s">
        <v>10</v>
      </c>
      <c r="I20" s="82">
        <f t="shared" si="2"/>
        <v>1810.1485124999999</v>
      </c>
      <c r="J20" s="67">
        <f t="shared" si="3"/>
        <v>2006.3493449999999</v>
      </c>
      <c r="K20" s="68">
        <f t="shared" si="4"/>
        <v>2225.3240362500001</v>
      </c>
      <c r="M20" s="73"/>
      <c r="N20" s="74" t="s">
        <v>10</v>
      </c>
      <c r="O20" s="82">
        <f t="shared" si="5"/>
        <v>1837.3007401874997</v>
      </c>
      <c r="P20" s="67">
        <f t="shared" si="6"/>
        <v>2036.4445851749997</v>
      </c>
      <c r="Q20" s="68">
        <f t="shared" si="7"/>
        <v>2258.7038967937497</v>
      </c>
    </row>
    <row r="21" spans="1:17" x14ac:dyDescent="0.2">
      <c r="A21" s="70">
        <v>2</v>
      </c>
      <c r="B21" s="71" t="s">
        <v>8</v>
      </c>
      <c r="C21" s="63">
        <f>SUM('Sched A - 2017-19'!C20*'Sched A - 2020-24'!$F$2)</f>
        <v>40786.83</v>
      </c>
      <c r="D21" s="63">
        <f>SUM('Sched A - 2017-19'!D20*'Sched A - 2020-24'!$F$2)</f>
        <v>45207.6</v>
      </c>
      <c r="E21" s="64">
        <f>SUM('Sched A - 2017-19'!E20*'Sched A - 2020-24'!$F$2)</f>
        <v>50130.340000000004</v>
      </c>
      <c r="G21" s="70">
        <v>2</v>
      </c>
      <c r="H21" s="71" t="s">
        <v>8</v>
      </c>
      <c r="I21" s="77">
        <f t="shared" si="2"/>
        <v>41296.665374999997</v>
      </c>
      <c r="J21" s="78">
        <f t="shared" si="3"/>
        <v>45772.695</v>
      </c>
      <c r="K21" s="79">
        <f t="shared" si="4"/>
        <v>50756.969250000002</v>
      </c>
      <c r="M21" s="70">
        <v>2</v>
      </c>
      <c r="N21" s="71" t="s">
        <v>8</v>
      </c>
      <c r="O21" s="77">
        <f t="shared" si="5"/>
        <v>41916.115355624992</v>
      </c>
      <c r="P21" s="78">
        <f t="shared" si="6"/>
        <v>46459.285424999995</v>
      </c>
      <c r="Q21" s="79">
        <f t="shared" si="7"/>
        <v>51518.32378875</v>
      </c>
    </row>
    <row r="22" spans="1:17" x14ac:dyDescent="0.2">
      <c r="A22" s="72"/>
      <c r="B22" s="18" t="s">
        <v>9</v>
      </c>
      <c r="C22" s="12">
        <f>SUM('Sched A - 2017-19'!C21*'Sched A - 2020-24'!$F$2)</f>
        <v>3398.65</v>
      </c>
      <c r="D22" s="12">
        <f>SUM('Sched A - 2017-19'!D21*'Sched A - 2020-24'!$F$2)</f>
        <v>3767.3</v>
      </c>
      <c r="E22" s="66">
        <f>SUM('Sched A - 2017-19'!E21*'Sched A - 2020-24'!$F$2)</f>
        <v>4177.3599999999997</v>
      </c>
      <c r="G22" s="72"/>
      <c r="H22" s="18" t="s">
        <v>9</v>
      </c>
      <c r="I22" s="80">
        <f t="shared" si="2"/>
        <v>3441.1331249999998</v>
      </c>
      <c r="J22" s="61">
        <f t="shared" si="3"/>
        <v>3814.3912500000001</v>
      </c>
      <c r="K22" s="81">
        <f t="shared" si="4"/>
        <v>4229.5769999999993</v>
      </c>
      <c r="M22" s="72"/>
      <c r="N22" s="18" t="s">
        <v>9</v>
      </c>
      <c r="O22" s="80">
        <f t="shared" si="5"/>
        <v>3492.7501218749994</v>
      </c>
      <c r="P22" s="61">
        <f t="shared" si="6"/>
        <v>3871.6071187499997</v>
      </c>
      <c r="Q22" s="81">
        <f t="shared" si="7"/>
        <v>4293.0206549999984</v>
      </c>
    </row>
    <row r="23" spans="1:17" ht="17" thickBot="1" x14ac:dyDescent="0.25">
      <c r="A23" s="73"/>
      <c r="B23" s="74" t="s">
        <v>10</v>
      </c>
      <c r="C23" s="67">
        <f>SUM('Sched A - 2017-19'!C22*'Sched A - 2020-24'!$F$2)</f>
        <v>1699.4360999999999</v>
      </c>
      <c r="D23" s="67">
        <f>SUM('Sched A - 2017-19'!D22*'Sched A - 2020-24'!$F$2)</f>
        <v>1883.6601000000001</v>
      </c>
      <c r="E23" s="68">
        <f>SUM('Sched A - 2017-19'!E22*'Sched A - 2020-24'!$F$2)</f>
        <v>2088.7608</v>
      </c>
      <c r="G23" s="73"/>
      <c r="H23" s="74" t="s">
        <v>10</v>
      </c>
      <c r="I23" s="82">
        <f t="shared" si="2"/>
        <v>1720.6790512499999</v>
      </c>
      <c r="J23" s="67">
        <f t="shared" si="3"/>
        <v>1907.20585125</v>
      </c>
      <c r="K23" s="68">
        <f t="shared" si="4"/>
        <v>2114.8703099999998</v>
      </c>
      <c r="M23" s="73"/>
      <c r="N23" s="74" t="s">
        <v>10</v>
      </c>
      <c r="O23" s="82">
        <f t="shared" si="5"/>
        <v>1746.4892370187497</v>
      </c>
      <c r="P23" s="67">
        <f t="shared" si="6"/>
        <v>1935.8139390187498</v>
      </c>
      <c r="Q23" s="68">
        <f t="shared" si="7"/>
        <v>2146.5933646499998</v>
      </c>
    </row>
    <row r="24" spans="1:17" x14ac:dyDescent="0.2">
      <c r="A24" s="70">
        <v>1</v>
      </c>
      <c r="B24" s="71" t="s">
        <v>8</v>
      </c>
      <c r="C24" s="63">
        <f>SUM('Sched A - 2017-19'!C23*'Sched A - 2020-24'!$F$2)</f>
        <v>38508.269999999997</v>
      </c>
      <c r="D24" s="63">
        <f>SUM('Sched A - 2017-19'!D23*'Sched A - 2020-24'!$F$2)</f>
        <v>41262.54</v>
      </c>
      <c r="E24" s="64">
        <f>SUM('Sched A - 2017-19'!E23*'Sched A - 2020-24'!$F$2)</f>
        <v>44192.55</v>
      </c>
      <c r="G24" s="70">
        <v>1</v>
      </c>
      <c r="H24" s="71" t="s">
        <v>8</v>
      </c>
      <c r="I24" s="77">
        <f t="shared" si="2"/>
        <v>38989.623374999996</v>
      </c>
      <c r="J24" s="78">
        <f t="shared" si="3"/>
        <v>41778.321749999996</v>
      </c>
      <c r="K24" s="79">
        <f t="shared" si="4"/>
        <v>44744.956875000003</v>
      </c>
      <c r="M24" s="70">
        <v>1</v>
      </c>
      <c r="N24" s="71" t="s">
        <v>8</v>
      </c>
      <c r="O24" s="77">
        <f t="shared" si="5"/>
        <v>39574.467725624992</v>
      </c>
      <c r="P24" s="78">
        <f t="shared" si="6"/>
        <v>42404.996576249992</v>
      </c>
      <c r="Q24" s="79">
        <f t="shared" si="7"/>
        <v>45416.131228124999</v>
      </c>
    </row>
    <row r="25" spans="1:17" x14ac:dyDescent="0.2">
      <c r="A25" s="72"/>
      <c r="B25" s="18" t="s">
        <v>9</v>
      </c>
      <c r="C25" s="12">
        <f>SUM('Sched A - 2017-19'!C24*'Sched A - 2020-24'!$F$2)</f>
        <v>3208.77</v>
      </c>
      <c r="D25" s="12">
        <f>SUM('Sched A - 2017-19'!D24*'Sched A - 2020-24'!$F$2)</f>
        <v>3439.05</v>
      </c>
      <c r="E25" s="66">
        <f>SUM('Sched A - 2017-19'!E24*'Sched A - 2020-24'!$F$2)</f>
        <v>3682.46</v>
      </c>
      <c r="G25" s="72"/>
      <c r="H25" s="18" t="s">
        <v>9</v>
      </c>
      <c r="I25" s="80">
        <f t="shared" si="2"/>
        <v>3248.879625</v>
      </c>
      <c r="J25" s="61">
        <f t="shared" si="3"/>
        <v>3482.038125</v>
      </c>
      <c r="K25" s="81">
        <f t="shared" si="4"/>
        <v>3728.4907499999999</v>
      </c>
      <c r="M25" s="72"/>
      <c r="N25" s="18" t="s">
        <v>9</v>
      </c>
      <c r="O25" s="80">
        <f t="shared" si="5"/>
        <v>3297.6128193749996</v>
      </c>
      <c r="P25" s="61">
        <f t="shared" si="6"/>
        <v>3534.2686968749995</v>
      </c>
      <c r="Q25" s="81">
        <f t="shared" si="7"/>
        <v>3784.4181112499996</v>
      </c>
    </row>
    <row r="26" spans="1:17" ht="17" thickBot="1" x14ac:dyDescent="0.25">
      <c r="A26" s="73"/>
      <c r="B26" s="74" t="s">
        <v>10</v>
      </c>
      <c r="C26" s="67">
        <f>SUM('Sched A - 2017-19'!C25*'Sched A - 2020-24'!$F$2)</f>
        <v>1604.4960999999998</v>
      </c>
      <c r="D26" s="67">
        <f>SUM('Sched A - 2017-19'!D25*'Sched A - 2020-24'!$F$2)</f>
        <v>1719.2725</v>
      </c>
      <c r="E26" s="68">
        <f>SUM('Sched A - 2017-19'!E25*'Sched A - 2020-24'!$F$2)</f>
        <v>1841.3714000000002</v>
      </c>
      <c r="G26" s="73"/>
      <c r="H26" s="74" t="s">
        <v>10</v>
      </c>
      <c r="I26" s="82">
        <f t="shared" si="2"/>
        <v>1624.5523012499998</v>
      </c>
      <c r="J26" s="67">
        <f t="shared" si="3"/>
        <v>1740.7634062499999</v>
      </c>
      <c r="K26" s="68">
        <f t="shared" si="4"/>
        <v>1864.3885425000001</v>
      </c>
      <c r="M26" s="73"/>
      <c r="N26" s="74" t="s">
        <v>10</v>
      </c>
      <c r="O26" s="82">
        <f t="shared" si="5"/>
        <v>1648.9205857687496</v>
      </c>
      <c r="P26" s="67">
        <f t="shared" si="6"/>
        <v>1766.8748573437497</v>
      </c>
      <c r="Q26" s="68">
        <f t="shared" si="7"/>
        <v>1892.3543706374999</v>
      </c>
    </row>
  </sheetData>
  <mergeCells count="27">
    <mergeCell ref="M24:M26"/>
    <mergeCell ref="G21:G23"/>
    <mergeCell ref="G24:G26"/>
    <mergeCell ref="N1:Q1"/>
    <mergeCell ref="M3:M5"/>
    <mergeCell ref="M6:M8"/>
    <mergeCell ref="M9:M11"/>
    <mergeCell ref="M12:M14"/>
    <mergeCell ref="M15:M17"/>
    <mergeCell ref="M18:M20"/>
    <mergeCell ref="M21:M23"/>
    <mergeCell ref="A18:A20"/>
    <mergeCell ref="A21:A23"/>
    <mergeCell ref="A24:A26"/>
    <mergeCell ref="H1:K1"/>
    <mergeCell ref="G3:G5"/>
    <mergeCell ref="G6:G8"/>
    <mergeCell ref="G9:G11"/>
    <mergeCell ref="G12:G14"/>
    <mergeCell ref="G15:G17"/>
    <mergeCell ref="G18:G20"/>
    <mergeCell ref="B1:E1"/>
    <mergeCell ref="A3:A5"/>
    <mergeCell ref="A6:A8"/>
    <mergeCell ref="A9:A11"/>
    <mergeCell ref="A12:A14"/>
    <mergeCell ref="A15:A17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showRuler="0" workbookViewId="0">
      <selection activeCell="H33" sqref="H33"/>
    </sheetView>
  </sheetViews>
  <sheetFormatPr baseColWidth="10" defaultRowHeight="16" x14ac:dyDescent="0.2"/>
  <cols>
    <col min="1" max="1" width="15" bestFit="1" customWidth="1"/>
  </cols>
  <sheetData>
    <row r="1" spans="1:4" x14ac:dyDescent="0.2">
      <c r="A1" s="21" t="s">
        <v>14</v>
      </c>
    </row>
    <row r="2" spans="1:4" x14ac:dyDescent="0.2">
      <c r="A2" s="22" t="s">
        <v>15</v>
      </c>
    </row>
    <row r="3" spans="1:4" ht="17" thickBot="1" x14ac:dyDescent="0.25">
      <c r="A3" s="21"/>
    </row>
    <row r="4" spans="1:4" x14ac:dyDescent="0.2">
      <c r="A4" s="23"/>
      <c r="B4" s="1" t="s">
        <v>16</v>
      </c>
      <c r="C4" s="1" t="s">
        <v>16</v>
      </c>
      <c r="D4" s="1" t="s">
        <v>16</v>
      </c>
    </row>
    <row r="5" spans="1:4" x14ac:dyDescent="0.2">
      <c r="A5" s="29"/>
      <c r="B5" s="24">
        <v>41821</v>
      </c>
      <c r="C5" s="24">
        <v>42186</v>
      </c>
      <c r="D5" s="24">
        <v>42552</v>
      </c>
    </row>
    <row r="6" spans="1:4" x14ac:dyDescent="0.2">
      <c r="A6" s="29"/>
      <c r="B6" s="25" t="s">
        <v>17</v>
      </c>
      <c r="C6" s="25" t="s">
        <v>17</v>
      </c>
      <c r="D6" s="25" t="s">
        <v>17</v>
      </c>
    </row>
    <row r="7" spans="1:4" x14ac:dyDescent="0.2">
      <c r="A7" s="29"/>
      <c r="B7" s="24">
        <v>42185</v>
      </c>
      <c r="C7" s="24">
        <v>42551</v>
      </c>
      <c r="D7" s="24">
        <v>42916</v>
      </c>
    </row>
    <row r="8" spans="1:4" ht="17" thickBot="1" x14ac:dyDescent="0.25">
      <c r="A8" s="30"/>
      <c r="B8" s="26">
        <v>0.02</v>
      </c>
      <c r="C8" s="26">
        <v>2.2499999999999999E-2</v>
      </c>
      <c r="D8" s="26">
        <v>2.5000000000000001E-2</v>
      </c>
    </row>
    <row r="9" spans="1:4" ht="17" thickBot="1" x14ac:dyDescent="0.25">
      <c r="A9" s="27" t="s">
        <v>18</v>
      </c>
      <c r="B9" s="2">
        <v>18.22</v>
      </c>
      <c r="C9" s="2">
        <v>18.63</v>
      </c>
      <c r="D9" s="2">
        <v>19.100000000000001</v>
      </c>
    </row>
    <row r="10" spans="1:4" ht="33" thickBot="1" x14ac:dyDescent="0.25">
      <c r="A10" s="27" t="s">
        <v>19</v>
      </c>
      <c r="B10" s="2">
        <v>16.55</v>
      </c>
      <c r="C10" s="2">
        <v>16.920000000000002</v>
      </c>
      <c r="D10" s="2">
        <v>17.34</v>
      </c>
    </row>
    <row r="11" spans="1:4" x14ac:dyDescent="0.2">
      <c r="A11" s="28"/>
    </row>
    <row r="12" spans="1:4" x14ac:dyDescent="0.2">
      <c r="A12" s="2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showRuler="0" zoomScale="180" zoomScaleNormal="180" zoomScalePageLayoutView="180" workbookViewId="0">
      <selection activeCell="E22" sqref="E22"/>
    </sheetView>
  </sheetViews>
  <sheetFormatPr baseColWidth="10" defaultRowHeight="16" x14ac:dyDescent="0.2"/>
  <cols>
    <col min="1" max="1" width="22.5" bestFit="1" customWidth="1"/>
    <col min="2" max="2" width="18.1640625" customWidth="1"/>
    <col min="3" max="3" width="22.5" customWidth="1"/>
  </cols>
  <sheetData>
    <row r="1" spans="1:3" x14ac:dyDescent="0.2">
      <c r="A1" s="21" t="s">
        <v>14</v>
      </c>
    </row>
    <row r="2" spans="1:3" x14ac:dyDescent="0.2">
      <c r="A2" s="22" t="s">
        <v>15</v>
      </c>
    </row>
    <row r="3" spans="1:3" x14ac:dyDescent="0.2">
      <c r="A3" s="21"/>
    </row>
    <row r="4" spans="1:3" ht="48" x14ac:dyDescent="0.2">
      <c r="A4" s="9"/>
      <c r="B4" s="31" t="s">
        <v>20</v>
      </c>
      <c r="C4" s="31" t="s">
        <v>21</v>
      </c>
    </row>
    <row r="5" spans="1:3" x14ac:dyDescent="0.2">
      <c r="A5" s="32" t="s">
        <v>22</v>
      </c>
      <c r="B5" s="33" t="s">
        <v>25</v>
      </c>
      <c r="C5" s="34" t="s">
        <v>25</v>
      </c>
    </row>
    <row r="6" spans="1:3" x14ac:dyDescent="0.2">
      <c r="A6" s="32" t="s">
        <v>23</v>
      </c>
      <c r="B6" s="35">
        <v>15</v>
      </c>
      <c r="C6" s="34" t="s">
        <v>26</v>
      </c>
    </row>
    <row r="7" spans="1:3" x14ac:dyDescent="0.2">
      <c r="A7" s="36" t="s">
        <v>19</v>
      </c>
      <c r="B7" s="37">
        <v>17.34</v>
      </c>
      <c r="C7" s="34" t="s">
        <v>26</v>
      </c>
    </row>
    <row r="8" spans="1:3" x14ac:dyDescent="0.2">
      <c r="A8" s="36" t="s">
        <v>18</v>
      </c>
      <c r="B8" s="37">
        <v>19.100000000000001</v>
      </c>
      <c r="C8" s="34" t="s">
        <v>26</v>
      </c>
    </row>
    <row r="9" spans="1:3" x14ac:dyDescent="0.2">
      <c r="A9" s="36" t="s">
        <v>24</v>
      </c>
      <c r="B9" s="37">
        <v>25</v>
      </c>
      <c r="C9" s="34" t="s">
        <v>26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B002-37D0-864A-99B0-D14BF937744A}">
  <dimension ref="A1:D9"/>
  <sheetViews>
    <sheetView showRuler="0" zoomScale="180" zoomScaleNormal="180" zoomScalePageLayoutView="180" workbookViewId="0">
      <selection activeCell="D14" sqref="D14"/>
    </sheetView>
  </sheetViews>
  <sheetFormatPr baseColWidth="10" defaultRowHeight="16" x14ac:dyDescent="0.2"/>
  <cols>
    <col min="1" max="1" width="22.5" bestFit="1" customWidth="1"/>
    <col min="2" max="2" width="18.1640625" customWidth="1"/>
    <col min="3" max="3" width="22.5" customWidth="1"/>
  </cols>
  <sheetData>
    <row r="1" spans="1:4" x14ac:dyDescent="0.2">
      <c r="A1" s="21" t="s">
        <v>14</v>
      </c>
    </row>
    <row r="2" spans="1:4" x14ac:dyDescent="0.2">
      <c r="A2" s="22" t="s">
        <v>15</v>
      </c>
    </row>
    <row r="3" spans="1:4" x14ac:dyDescent="0.2">
      <c r="A3" s="21"/>
    </row>
    <row r="4" spans="1:4" ht="48" x14ac:dyDescent="0.2">
      <c r="A4" s="9"/>
      <c r="B4" s="31" t="s">
        <v>20</v>
      </c>
      <c r="C4" s="31" t="s">
        <v>21</v>
      </c>
      <c r="D4" s="75">
        <v>1.01</v>
      </c>
    </row>
    <row r="5" spans="1:4" x14ac:dyDescent="0.2">
      <c r="A5" s="32" t="s">
        <v>22</v>
      </c>
      <c r="B5" s="33" t="s">
        <v>25</v>
      </c>
      <c r="C5" s="34" t="s">
        <v>25</v>
      </c>
    </row>
    <row r="6" spans="1:4" x14ac:dyDescent="0.2">
      <c r="A6" s="32" t="s">
        <v>23</v>
      </c>
      <c r="B6" s="35">
        <v>15</v>
      </c>
      <c r="C6" s="76">
        <f>SUM(B6*$D$4)</f>
        <v>15.15</v>
      </c>
    </row>
    <row r="7" spans="1:4" x14ac:dyDescent="0.2">
      <c r="A7" s="36" t="s">
        <v>19</v>
      </c>
      <c r="B7" s="37">
        <v>17.34</v>
      </c>
      <c r="C7" s="76">
        <f t="shared" ref="C7:C9" si="0">SUM(B7*$D$4)</f>
        <v>17.513400000000001</v>
      </c>
    </row>
    <row r="8" spans="1:4" x14ac:dyDescent="0.2">
      <c r="A8" s="36" t="s">
        <v>18</v>
      </c>
      <c r="B8" s="37">
        <v>19.100000000000001</v>
      </c>
      <c r="C8" s="76">
        <f t="shared" si="0"/>
        <v>19.291</v>
      </c>
    </row>
    <row r="9" spans="1:4" x14ac:dyDescent="0.2">
      <c r="A9" s="36" t="s">
        <v>24</v>
      </c>
      <c r="B9" s="37">
        <v>25</v>
      </c>
      <c r="C9" s="76">
        <f t="shared" si="0"/>
        <v>25.25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Sched A - 2014-15</vt:lpstr>
      <vt:lpstr>Sched A - 2015-16</vt:lpstr>
      <vt:lpstr>Sched A - 2016-17</vt:lpstr>
      <vt:lpstr>Sched A - 2017-19</vt:lpstr>
      <vt:lpstr>Sched A - 2019-20</vt:lpstr>
      <vt:lpstr>Sched A - 2020-24</vt:lpstr>
      <vt:lpstr>Sched B - 2014-17</vt:lpstr>
      <vt:lpstr>Sched B - 2017-19</vt:lpstr>
      <vt:lpstr>Sched B - 2019-20</vt:lpstr>
      <vt:lpstr>Sched B - 20120-2024</vt:lpstr>
    </vt:vector>
  </TitlesOfParts>
  <Company>AUPE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Cheung</dc:creator>
  <cp:lastModifiedBy>Microsoft Office User</cp:lastModifiedBy>
  <dcterms:created xsi:type="dcterms:W3CDTF">2019-07-15T19:13:24Z</dcterms:created>
  <dcterms:modified xsi:type="dcterms:W3CDTF">2022-06-01T02:16:27Z</dcterms:modified>
</cp:coreProperties>
</file>